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C:\Users\ymai\Desktop\"/>
    </mc:Choice>
  </mc:AlternateContent>
  <xr:revisionPtr revIDLastSave="0" documentId="13_ncr:1_{F84968D5-477E-4BD8-93E9-4D25C6F58685}" xr6:coauthVersionLast="44" xr6:coauthVersionMax="44" xr10:uidLastSave="{00000000-0000-0000-0000-000000000000}"/>
  <bookViews>
    <workbookView xWindow="1650" yWindow="390" windowWidth="23490" windowHeight="14580" firstSheet="13" activeTab="13"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91029" concurrentManualCount="2"/>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CR102" i="12" l="1"/>
  <c r="AP63" i="12"/>
  <c r="AU63" i="12"/>
  <c r="AU29" i="12"/>
  <c r="DG102" i="12"/>
  <c r="CW102" i="12"/>
  <c r="AU88" i="12"/>
  <c r="AP88" i="12"/>
  <c r="AF88" i="12"/>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BE36" i="10"/>
  <c r="AM36" i="10"/>
  <c r="C36" i="10"/>
  <c r="BE35" i="10"/>
  <c r="BE34" i="10"/>
  <c r="C34" i="10"/>
  <c r="C35" i="10" s="1"/>
  <c r="U34" i="10" s="1"/>
  <c r="U35" i="10" s="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BW34" i="10" l="1"/>
  <c r="BW35" i="10" s="1"/>
  <c r="BW36" i="10" s="1"/>
  <c r="BW37" i="10" s="1"/>
  <c r="BW38" i="10" s="1"/>
  <c r="BW39" i="10" s="1"/>
  <c r="BW40" i="10" s="1"/>
  <c r="BW41" i="10" s="1"/>
  <c r="BW42" i="10" s="1"/>
  <c r="BW43" i="10" s="1"/>
  <c r="CO34" i="10"/>
  <c r="CO35" i="10" s="1"/>
  <c r="CO36" i="10" s="1"/>
</calcChain>
</file>

<file path=xl/sharedStrings.xml><?xml version="1.0" encoding="utf-8"?>
<sst xmlns="http://schemas.openxmlformats.org/spreadsheetml/2006/main" count="1169" uniqueCount="629">
  <si>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</si>
  <si>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</si>
  <si>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</si>
  <si>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</si>
  <si>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</si>
  <si>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</si>
  <si>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</si>
  <si>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</si>
  <si>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</si>
  <si>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</si>
  <si>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</si>
  <si>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</si>
  <si>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</si>
  <si>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</si>
  <si>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</si>
  <si>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</si>
  <si>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</si>
  <si>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</si>
  <si>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</si>
  <si>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</si>
  <si>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</si>
  <si>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</si>
  <si>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</si>
  <si>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</si>
  <si>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</si>
  <si>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</si>
  <si>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indexed="8"/>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</si>
  <si>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</si>
  <si>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</si>
  <si>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</si>
  <si>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</si>
  <si>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</si>
  <si>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</si>
  <si>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</si>
  <si>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</si>
  <si>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</si>
  <si>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</si>
  <si>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</si>
  <si>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</si>
  <si>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</si>
  <si>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</si>
  <si>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</si>
  <si>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</si>
  <si>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</si>
  <si>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</si>
  <si>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</si>
  <si>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</si>
  <si>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</si>
  <si>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</si>
  <si>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</si>
  <si>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</si>
  <si>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</si>
  <si>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</si>
  <si>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</si>
  <si>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0"/>
  </si>
  <si>
    <t>財政調整基金残高</t>
    <phoneticPr fontId="5"/>
  </si>
  <si>
    <t>実質単年度収支</t>
    <rPh sb="0" eb="2">
      <t>ジッシツ</t>
    </rPh>
    <rPh sb="2" eb="5">
      <t>タンネンド</t>
    </rPh>
    <rPh sb="5" eb="7">
      <t>シュウシ</t>
    </rPh>
    <phoneticPr fontId="10"/>
  </si>
  <si>
    <t>連結実質赤字比率に係る赤字・黒字の構成分析</t>
  </si>
  <si>
    <t>赤字額</t>
    <rPh sb="0" eb="2">
      <t>アカジ</t>
    </rPh>
    <rPh sb="2" eb="3">
      <t>ガク</t>
    </rPh>
    <phoneticPr fontId="10"/>
  </si>
  <si>
    <t>黒字額</t>
    <rPh sb="0" eb="2">
      <t>クロジ</t>
    </rPh>
    <rPh sb="2" eb="3">
      <t>ガク</t>
    </rPh>
    <phoneticPr fontId="10"/>
  </si>
  <si>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</si>
  <si>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</si>
  <si>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</si>
  <si>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0"/>
  </si>
  <si>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</si>
  <si>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</si>
  <si>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</si>
  <si>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</si>
  <si>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</si>
  <si>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</si>
  <si>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</si>
  <si>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</si>
  <si>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</si>
  <si>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</si>
  <si>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</si>
  <si>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3"/>
  </si>
  <si>
    <t>財政調整基金</t>
    <phoneticPr fontId="13"/>
  </si>
  <si>
    <t>減債基金</t>
    <phoneticPr fontId="13"/>
  </si>
  <si>
    <t>その他特定目的基金</t>
    <phoneticPr fontId="13"/>
  </si>
  <si>
    <t>平成30年度　財政状況資料集</t>
    <phoneticPr fontId="5"/>
  </si>
  <si>
    <t>総括表（市町村）</t>
    <rPh sb="0" eb="2">
      <t>ソウカツ</t>
    </rPh>
    <rPh sb="2" eb="3">
      <t>ヒョウ</t>
    </rPh>
    <rPh sb="4" eb="7">
      <t>シチョウソン</t>
    </rPh>
    <phoneticPr fontId="5"/>
  </si>
  <si>
    <t>都道府県名</t>
    <phoneticPr fontId="5"/>
  </si>
  <si>
    <t>新潟県</t>
    <phoneticPr fontId="5"/>
  </si>
  <si>
    <t>市町村類型</t>
    <phoneticPr fontId="5"/>
  </si>
  <si>
    <t>Ⅲ－１</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</si>
  <si>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</si>
  <si>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</si>
  <si>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</si>
  <si>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</si>
  <si>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</si>
  <si>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19"/>
  </si>
  <si>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</si>
  <si>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</si>
  <si>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</si>
  <si>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9"/>
  </si>
  <si>
    <t>経常収支比率</t>
    <rPh sb="0" eb="2">
      <t>ケイジョウ</t>
    </rPh>
    <rPh sb="2" eb="4">
      <t>シュウシ</t>
    </rPh>
    <rPh sb="4" eb="6">
      <t>ヒリツ</t>
    </rPh>
    <phoneticPr fontId="5"/>
  </si>
  <si>
    <t>市町村名</t>
    <rPh sb="0" eb="3">
      <t>シチョウソン</t>
    </rPh>
    <rPh sb="3" eb="4">
      <t>メイ</t>
    </rPh>
    <phoneticPr fontId="5"/>
  </si>
  <si>
    <t>聖籠町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</si>
  <si>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</si>
  <si>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</si>
  <si>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</si>
  <si>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t>
    <phoneticPr fontId="5"/>
  </si>
  <si>
    <t>歳入歳出差引</t>
    <phoneticPr fontId="19"/>
  </si>
  <si>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</si>
  <si>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</si>
  <si>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</si>
  <si>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</si>
  <si>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</si>
  <si>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</si>
  <si>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9"/>
  </si>
  <si>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</si>
  <si>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</si>
  <si>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</si>
  <si>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</si>
  <si>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</si>
  <si>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9"/>
  </si>
  <si>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</si>
  <si>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</si>
  <si>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</si>
  <si>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</si>
  <si>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9"/>
  </si>
  <si>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</si>
  <si>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</si>
  <si>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2.3</t>
    <phoneticPr fontId="5"/>
  </si>
  <si>
    <t>山振</t>
    <rPh sb="0" eb="1">
      <t>ヤマ</t>
    </rPh>
    <rPh sb="1" eb="2">
      <t>フ</t>
    </rPh>
    <phoneticPr fontId="5"/>
  </si>
  <si>
    <t>繰上償還金</t>
    <phoneticPr fontId="19"/>
  </si>
  <si>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</si>
  <si>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</si>
  <si>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</si>
  <si>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</si>
  <si>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</si>
  <si>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</si>
  <si>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</si>
  <si>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</si>
  <si>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19"/>
  </si>
  <si>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</si>
  <si>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</si>
  <si>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</si>
  <si>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</si>
  <si>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</si>
  <si>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</si>
  <si>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</si>
  <si>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9"/>
  </si>
  <si>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</si>
  <si>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</si>
  <si>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</si>
  <si>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</si>
  <si>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</si>
  <si>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19"/>
  </si>
  <si>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</si>
  <si>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</si>
  <si>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</si>
  <si>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19"/>
  </si>
  <si>
    <t>うち日本人(％)</t>
    <phoneticPr fontId="5"/>
  </si>
  <si>
    <t>-0.2</t>
    <phoneticPr fontId="5"/>
  </si>
  <si>
    <t>第3次</t>
    <rPh sb="0" eb="1">
      <t>ダイ</t>
    </rPh>
    <rPh sb="2" eb="3">
      <t>ジ</t>
    </rPh>
    <phoneticPr fontId="5"/>
  </si>
  <si>
    <t>標準税収入額等</t>
    <phoneticPr fontId="19"/>
  </si>
  <si>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</si>
  <si>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9"/>
  </si>
  <si>
    <t>人口密度 (人/k㎡)</t>
    <rPh sb="0" eb="2">
      <t>ジンコウ</t>
    </rPh>
    <rPh sb="2" eb="4">
      <t>ミツド</t>
    </rPh>
    <phoneticPr fontId="5"/>
  </si>
  <si>
    <t>歳入一般財源等</t>
    <rPh sb="0" eb="2">
      <t>サイニュウ</t>
    </rPh>
    <rPh sb="2" eb="4">
      <t>イッパン</t>
    </rPh>
    <rPh sb="4" eb="6">
      <t>ザイゲン</t>
    </rPh>
    <rPh sb="6" eb="7">
      <t>トウ</t>
    </rPh>
    <phoneticPr fontId="19"/>
  </si>
  <si>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</si>
  <si>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</si>
  <si>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</si>
  <si>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</si>
  <si>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</si>
  <si>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</si>
  <si>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</si>
  <si>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</si>
  <si>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</si>
  <si>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</si>
  <si>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</si>
  <si>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</si>
  <si>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</si>
  <si>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</si>
  <si>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</si>
  <si>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</si>
  <si>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</si>
  <si>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</si>
  <si>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</si>
  <si>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</si>
  <si>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</si>
  <si>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9"/>
  </si>
  <si>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</si>
  <si>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</si>
  <si>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9"/>
  </si>
  <si>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</si>
  <si>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</si>
  <si>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</si>
  <si>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</si>
  <si>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</si>
  <si>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</si>
  <si>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</si>
  <si>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</si>
  <si>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</si>
  <si>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</si>
  <si>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</si>
  <si>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</si>
  <si>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</si>
  <si>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</si>
  <si>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</si>
  <si>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</si>
  <si>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</si>
  <si>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</si>
  <si>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</si>
  <si>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</si>
  <si>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</si>
  <si>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2"/>
  </si>
  <si>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</si>
  <si>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</si>
  <si>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</si>
  <si>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</si>
  <si>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3"/>
  </si>
  <si>
    <t>平成30年度</t>
    <phoneticPr fontId="19"/>
  </si>
  <si>
    <t>新潟県聖籠町</t>
    <phoneticPr fontId="19"/>
  </si>
  <si>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</si>
  <si>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</si>
  <si>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</si>
  <si>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</si>
  <si>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</si>
  <si>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</si>
  <si>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</si>
  <si>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</si>
  <si>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</si>
  <si>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</si>
  <si>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</si>
  <si>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</si>
  <si>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</si>
  <si>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</si>
  <si>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</si>
  <si>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</si>
  <si>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</si>
  <si>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</si>
  <si>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</si>
  <si>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</si>
  <si>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</si>
  <si>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</si>
  <si>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8"/>
  </si>
  <si>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</si>
  <si>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</si>
  <si>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8"/>
  </si>
  <si>
    <t>　　　所得割</t>
    <phoneticPr fontId="5"/>
  </si>
  <si>
    <t>衛生費</t>
  </si>
  <si>
    <t>分離課税所得割交付金</t>
    <phoneticPr fontId="19"/>
  </si>
  <si>
    <t>-</t>
    <phoneticPr fontId="5"/>
  </si>
  <si>
    <t>　　　法人均等割</t>
    <phoneticPr fontId="5"/>
  </si>
  <si>
    <t>労働費</t>
  </si>
  <si>
    <t>道府県民税所得割臨時交付金</t>
    <phoneticPr fontId="19"/>
  </si>
  <si>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</si>
  <si>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</si>
  <si>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</si>
  <si>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</si>
  <si>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</si>
  <si>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</si>
  <si>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</si>
  <si>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</si>
  <si>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</si>
  <si>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</si>
  <si>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</si>
  <si>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</si>
  <si>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</si>
  <si>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</si>
  <si>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</si>
  <si>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</si>
  <si>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</si>
  <si>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0"/>
  </si>
  <si>
    <t>　　特別土地保有税</t>
    <phoneticPr fontId="5"/>
  </si>
  <si>
    <t>公債費</t>
  </si>
  <si>
    <t>地方交付税</t>
  </si>
  <si>
    <t>　法定外普通税</t>
    <phoneticPr fontId="5"/>
  </si>
  <si>
    <t>諸支出金</t>
    <rPh sb="3" eb="4">
      <t>キン</t>
    </rPh>
    <phoneticPr fontId="19"/>
  </si>
  <si>
    <t>　普通交付税</t>
    <phoneticPr fontId="5"/>
  </si>
  <si>
    <t>目的税</t>
  </si>
  <si>
    <t>前年度繰上充用金</t>
    <phoneticPr fontId="5"/>
  </si>
  <si>
    <t>　特別交付税</t>
    <phoneticPr fontId="5"/>
  </si>
  <si>
    <t>　法定目的税</t>
    <phoneticPr fontId="5"/>
  </si>
  <si>
    <t>歳出合計</t>
  </si>
  <si>
    <t>　震災復興特別交付税</t>
    <phoneticPr fontId="19"/>
  </si>
  <si>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</si>
  <si>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</si>
  <si>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</si>
  <si>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</si>
  <si>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</si>
  <si>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</si>
  <si>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</si>
  <si>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</si>
  <si>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</si>
  <si>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</si>
  <si>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</si>
  <si>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</si>
  <si>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</si>
  <si>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</si>
  <si>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</si>
  <si>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</si>
  <si>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</si>
  <si>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</si>
  <si>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</si>
  <si>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</si>
  <si>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</si>
  <si>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</si>
  <si>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</si>
  <si>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</si>
  <si>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</si>
  <si>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</si>
  <si>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</si>
  <si>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</si>
  <si>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</si>
  <si>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</si>
  <si>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</si>
  <si>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</si>
  <si>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19"/>
  </si>
  <si>
    <t>寄附金</t>
  </si>
  <si>
    <t>・計</t>
    <phoneticPr fontId="5"/>
  </si>
  <si>
    <t>市町村民税</t>
    <rPh sb="0" eb="3">
      <t>シチョウソン</t>
    </rPh>
    <rPh sb="3" eb="4">
      <t>ミン</t>
    </rPh>
    <rPh sb="4" eb="5">
      <t>ゼイ</t>
    </rPh>
    <phoneticPr fontId="5"/>
  </si>
  <si>
    <t>　うち利子</t>
    <phoneticPr fontId="19"/>
  </si>
  <si>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</si>
  <si>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</si>
  <si>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</si>
  <si>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</si>
  <si>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</si>
  <si>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</si>
  <si>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</si>
  <si>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</si>
  <si>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</si>
  <si>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</si>
  <si>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</si>
  <si>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</si>
  <si>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</si>
  <si>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0"/>
  </si>
  <si>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</si>
  <si>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</si>
  <si>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</si>
  <si>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</si>
  <si>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</si>
  <si>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</si>
  <si>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</si>
  <si>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</si>
  <si>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</si>
  <si>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</si>
  <si>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</si>
  <si>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</si>
  <si>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</si>
  <si>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</si>
  <si>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</si>
  <si>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</si>
  <si>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</si>
  <si>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</si>
  <si>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</si>
  <si>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</si>
  <si>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</si>
  <si>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</si>
  <si>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</si>
  <si>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</si>
  <si>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</si>
  <si>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</si>
  <si>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</si>
  <si>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</si>
  <si>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</si>
  <si>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</si>
  <si>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</si>
  <si>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</si>
  <si>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</si>
  <si>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</si>
  <si>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新潟県聖籠町</t>
  </si>
  <si>
    <t>一般会計等の財政状況（単位：百万円）</t>
    <rPh sb="0" eb="2">
      <t>イッパン</t>
    </rPh>
    <rPh sb="2" eb="4">
      <t>カイケイ</t>
    </rPh>
    <rPh sb="4" eb="5">
      <t>トウ</t>
    </rPh>
    <rPh sb="6" eb="8">
      <t>ザイセイ</t>
    </rPh>
    <rPh sb="8" eb="10">
      <t>ジョウキョウ</t>
    </rPh>
    <phoneticPr fontId="25"/>
  </si>
  <si>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5"/>
  </si>
  <si>
    <t>会計名</t>
    <rPh sb="0" eb="2">
      <t>カイケイ</t>
    </rPh>
    <rPh sb="2" eb="3">
      <t>メイ</t>
    </rPh>
    <phoneticPr fontId="25"/>
  </si>
  <si>
    <t>歳入</t>
    <rPh sb="0" eb="2">
      <t>サイニュウ</t>
    </rPh>
    <phoneticPr fontId="25"/>
  </si>
  <si>
    <t>歳出</t>
    <phoneticPr fontId="25"/>
  </si>
  <si>
    <t>形式収支</t>
    <phoneticPr fontId="25"/>
  </si>
  <si>
    <t>実質収支</t>
    <phoneticPr fontId="25"/>
  </si>
  <si>
    <t>他会計等
からの
繰入金</t>
    <rPh sb="9" eb="11">
      <t>クリイレ</t>
    </rPh>
    <rPh sb="11" eb="12">
      <t>キン</t>
    </rPh>
    <phoneticPr fontId="25"/>
  </si>
  <si>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</si>
  <si>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</si>
  <si>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</si>
  <si>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</si>
  <si>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</si>
  <si>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</si>
  <si>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</si>
  <si>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</si>
  <si>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</si>
  <si>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</si>
  <si>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</si>
  <si>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</si>
  <si>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新潟県営開拓パイロット事業聖籠町特別会計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</si>
  <si>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</si>
  <si>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</si>
  <si>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</si>
  <si>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</si>
  <si>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</si>
  <si>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</si>
  <si>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</si>
  <si>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</si>
  <si>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</si>
  <si>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</si>
  <si>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</si>
  <si>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</si>
  <si>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</si>
  <si>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</si>
  <si>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</si>
  <si>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国民健康保険特別会計（施設勘定）</t>
    <phoneticPr fontId="5"/>
  </si>
  <si>
    <t>介護保険特別会計</t>
    <phoneticPr fontId="5"/>
  </si>
  <si>
    <t>後期高齢者医療特別会計</t>
    <phoneticPr fontId="5"/>
  </si>
  <si>
    <t>下水道事業会計</t>
    <phoneticPr fontId="5"/>
  </si>
  <si>
    <t>法適用企業</t>
    <phoneticPr fontId="5"/>
  </si>
  <si>
    <t>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</si>
  <si>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</si>
  <si>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</si>
  <si>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</si>
  <si>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</si>
  <si>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5"/>
  </si>
  <si>
    <t>総収益
（歳入）</t>
    <phoneticPr fontId="5"/>
  </si>
  <si>
    <t>総費用
（歳出）</t>
    <phoneticPr fontId="5"/>
  </si>
  <si>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</si>
  <si>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</si>
  <si>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</si>
  <si>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</si>
  <si>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</si>
  <si>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</si>
  <si>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</si>
  <si>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</si>
  <si>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</si>
  <si>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</si>
  <si>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</si>
  <si>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</si>
  <si>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5"/>
  </si>
  <si>
    <t>平成28年度</t>
    <rPh sb="0" eb="2">
      <t>ヘイセイ</t>
    </rPh>
    <rPh sb="4" eb="6">
      <t>ネンド</t>
    </rPh>
    <phoneticPr fontId="5"/>
  </si>
  <si>
    <t>分母比</t>
    <rPh sb="0" eb="2">
      <t>ブンボ</t>
    </rPh>
    <rPh sb="2" eb="3">
      <t>ヒ</t>
    </rPh>
    <phoneticPr fontId="5"/>
  </si>
  <si>
    <t>内訳</t>
    <rPh sb="0" eb="2">
      <t>ウチワケ</t>
    </rPh>
    <phoneticPr fontId="25"/>
  </si>
  <si>
    <t>元利償還金</t>
    <rPh sb="0" eb="2">
      <t>ガンリ</t>
    </rPh>
    <rPh sb="2" eb="5">
      <t>ショウカンキン</t>
    </rPh>
    <phoneticPr fontId="25"/>
  </si>
  <si>
    <t xml:space="preserve">一般会計等に係る地方債の現在高 </t>
    <rPh sb="0" eb="2">
      <t>イッパン</t>
    </rPh>
    <rPh sb="2" eb="4">
      <t>カイケイ</t>
    </rPh>
    <rPh sb="4" eb="5">
      <t>トウ</t>
    </rPh>
    <rPh sb="6" eb="7">
      <t>カカ</t>
    </rPh>
    <rPh sb="8" eb="11">
      <t>チホウサイ</t>
    </rPh>
    <rPh sb="12" eb="15">
      <t>ゲンザイダカ</t>
    </rPh>
    <phoneticPr fontId="25"/>
  </si>
  <si>
    <t>債務負担行為</t>
    <rPh sb="0" eb="2">
      <t>サイム</t>
    </rPh>
    <rPh sb="2" eb="4">
      <t>フタン</t>
    </rPh>
    <rPh sb="4" eb="6">
      <t>コウイ</t>
    </rPh>
    <phoneticPr fontId="5"/>
  </si>
  <si>
    <t>PFI事業に係るもの</t>
    <rPh sb="3" eb="5">
      <t>ジギョウ</t>
    </rPh>
    <rPh sb="6" eb="7">
      <t>カカ</t>
    </rPh>
    <phoneticPr fontId="2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</si>
  <si>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</si>
  <si>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</si>
  <si>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</si>
  <si>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5"/>
  </si>
  <si>
    <t>いわゆる五省協定等に係るもの</t>
    <rPh sb="4" eb="6">
      <t>ゴショウ</t>
    </rPh>
    <rPh sb="6" eb="9">
      <t>キョウテイトウ</t>
    </rPh>
    <rPh sb="10" eb="11">
      <t>カカ</t>
    </rPh>
    <phoneticPr fontId="25"/>
  </si>
  <si>
    <t>準元利償還金</t>
    <rPh sb="0" eb="1">
      <t>ジュン</t>
    </rPh>
    <rPh sb="1" eb="3">
      <t>ガンリ</t>
    </rPh>
    <rPh sb="3" eb="6">
      <t>ショウカンキン</t>
    </rPh>
    <phoneticPr fontId="25"/>
  </si>
  <si>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5"/>
  </si>
  <si>
    <t xml:space="preserve">公営企業債等繰入見込額 </t>
    <rPh sb="0" eb="2">
      <t>コウエイ</t>
    </rPh>
    <rPh sb="2" eb="5">
      <t>キギョウサイ</t>
    </rPh>
    <rPh sb="5" eb="6">
      <t>トウ</t>
    </rPh>
    <rPh sb="6" eb="8">
      <t>クリイ</t>
    </rPh>
    <rPh sb="8" eb="11">
      <t>ミコミガク</t>
    </rPh>
    <phoneticPr fontId="25"/>
  </si>
  <si>
    <t>国営土地改良事業に係るもの</t>
    <rPh sb="0" eb="2">
      <t>コクエイ</t>
    </rPh>
    <rPh sb="2" eb="4">
      <t>トチ</t>
    </rPh>
    <rPh sb="4" eb="6">
      <t>カイリョウ</t>
    </rPh>
    <rPh sb="6" eb="8">
      <t>ジギョウ</t>
    </rPh>
    <rPh sb="9" eb="10">
      <t>カカ</t>
    </rPh>
    <phoneticPr fontId="2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</si>
  <si>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5"/>
  </si>
  <si>
    <t xml:space="preserve">組合等負担等見込額 </t>
    <rPh sb="0" eb="2">
      <t>クミアイ</t>
    </rPh>
    <rPh sb="2" eb="3">
      <t>トウ</t>
    </rPh>
    <rPh sb="3" eb="5">
      <t>フタン</t>
    </rPh>
    <rPh sb="5" eb="6">
      <t>トウ</t>
    </rPh>
    <rPh sb="6" eb="9">
      <t>ミコミガク</t>
    </rPh>
    <phoneticPr fontId="25"/>
  </si>
  <si>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</si>
  <si>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5"/>
  </si>
  <si>
    <t xml:space="preserve">退職手当負担見込額 </t>
    <rPh sb="0" eb="2">
      <t>タイショク</t>
    </rPh>
    <rPh sb="2" eb="4">
      <t>テアテ</t>
    </rPh>
    <rPh sb="4" eb="6">
      <t>フタン</t>
    </rPh>
    <rPh sb="6" eb="9">
      <t>ミコミガク</t>
    </rPh>
    <phoneticPr fontId="25"/>
  </si>
  <si>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</si>
  <si>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5"/>
  </si>
  <si>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5"/>
  </si>
  <si>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</si>
  <si>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5"/>
  </si>
  <si>
    <t>-</t>
    <phoneticPr fontId="5"/>
  </si>
  <si>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</si>
  <si>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</si>
  <si>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</si>
  <si>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</si>
  <si>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</si>
  <si>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</si>
  <si>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</si>
  <si>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</si>
  <si>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</si>
  <si>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</si>
  <si>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5"/>
  </si>
  <si>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</si>
  <si>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</si>
  <si>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5"/>
  </si>
  <si>
    <t xml:space="preserve">充当可能特定歳入 </t>
    <rPh sb="0" eb="2">
      <t>ジュウトウ</t>
    </rPh>
    <rPh sb="2" eb="4">
      <t>カノウ</t>
    </rPh>
    <rPh sb="4" eb="6">
      <t>トクテイ</t>
    </rPh>
    <rPh sb="6" eb="8">
      <t>サイニュウ</t>
    </rPh>
    <phoneticPr fontId="25"/>
  </si>
  <si>
    <t>国民健康保険特別会計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</si>
  <si>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5"/>
  </si>
  <si>
    <t>水道事業会計</t>
    <phoneticPr fontId="5"/>
  </si>
  <si>
    <t>(Ｆ)</t>
    <phoneticPr fontId="5"/>
  </si>
  <si>
    <t>介護保険特別会計</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</si>
  <si>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</si>
  <si>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</si>
  <si>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</si>
  <si>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</si>
  <si>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t>
    <phoneticPr fontId="5"/>
  </si>
  <si>
    <t>-</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</si>
  <si>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</si>
  <si>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</si>
  <si>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</si>
  <si>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5"/>
  </si>
  <si>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</si>
  <si>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25"/>
  </si>
  <si>
    <t>-</t>
    <phoneticPr fontId="5"/>
  </si>
  <si>
    <t>利子補給に係るもの</t>
  </si>
  <si>
    <t>健全化判断比率</t>
    <rPh sb="0" eb="3">
      <t>ケンゼンカ</t>
    </rPh>
    <rPh sb="3" eb="5">
      <t>ハンダン</t>
    </rPh>
    <rPh sb="5" eb="7">
      <t>ヒリツ</t>
    </rPh>
    <phoneticPr fontId="14"/>
  </si>
  <si>
    <t>平成30年度</t>
    <rPh sb="0" eb="2">
      <t>ヘイセイ</t>
    </rPh>
    <rPh sb="4" eb="6">
      <t>ネンド</t>
    </rPh>
    <phoneticPr fontId="14"/>
  </si>
  <si>
    <t>早期健全化基準</t>
    <phoneticPr fontId="5"/>
  </si>
  <si>
    <t>財政再生基準</t>
    <phoneticPr fontId="5"/>
  </si>
  <si>
    <t>地方独立行政法人に係る将来負担額</t>
    <phoneticPr fontId="5"/>
  </si>
  <si>
    <t>-</t>
    <phoneticPr fontId="5"/>
  </si>
  <si>
    <t>-</t>
    <phoneticPr fontId="5"/>
  </si>
  <si>
    <t>特定財源の額</t>
    <rPh sb="0" eb="2">
      <t>トクテイ</t>
    </rPh>
    <rPh sb="2" eb="4">
      <t>ザイゲン</t>
    </rPh>
    <rPh sb="5" eb="6">
      <t>ガク</t>
    </rPh>
    <phoneticPr fontId="5"/>
  </si>
  <si>
    <t>(Ｂ)</t>
    <phoneticPr fontId="5"/>
  </si>
  <si>
    <t>-</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</si>
  <si>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</si>
  <si>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5"/>
  </si>
  <si>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</si>
  <si>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</si>
  <si>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</si>
  <si>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</si>
  <si>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</si>
  <si>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</si>
  <si>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</si>
  <si>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</si>
  <si>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</si>
  <si>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</si>
  <si>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</si>
  <si>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</si>
  <si>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</si>
  <si>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</si>
  <si>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</si>
  <si>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</si>
  <si>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</si>
  <si>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</si>
  <si>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</si>
  <si>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</si>
  <si>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</si>
  <si>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</si>
  <si>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</si>
  <si>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</si>
  <si>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</si>
  <si>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</si>
  <si>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</si>
  <si>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</si>
  <si>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</si>
  <si>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</si>
  <si>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</si>
  <si>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</si>
  <si>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</si>
  <si>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</si>
  <si>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</si>
  <si>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</si>
  <si>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</si>
  <si>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1"/>
  </si>
  <si>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</si>
  <si>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</si>
  <si>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</si>
  <si>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</si>
  <si>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</si>
  <si>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</si>
  <si>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</si>
  <si>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</si>
  <si>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</si>
  <si>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</si>
  <si>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</si>
  <si>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</si>
  <si>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</si>
  <si>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</si>
  <si>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</si>
  <si>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</si>
  <si>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</si>
  <si>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</si>
  <si>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</si>
  <si>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</si>
  <si>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</si>
  <si>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</si>
  <si>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</si>
  <si>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</si>
  <si>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</si>
  <si>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</si>
  <si>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</si>
  <si>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</si>
  <si>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</si>
  <si>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</si>
  <si>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</si>
  <si>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0.28</t>
  </si>
  <si>
    <t>▲ 1.74</t>
  </si>
  <si>
    <t>水道事業会計</t>
  </si>
  <si>
    <t>一般会計</t>
  </si>
  <si>
    <t>下水道事業会計</t>
  </si>
  <si>
    <t>介護保険特別会計</t>
  </si>
  <si>
    <t>国民健康保険特別会計（事業勘定）</t>
  </si>
  <si>
    <t>国民健康保険特別会計（施設勘定）</t>
  </si>
  <si>
    <t>新潟県営開拓パイロット事業聖籠町特別会計</t>
  </si>
  <si>
    <t>後期高齢者医療特別会計</t>
  </si>
  <si>
    <t>その他会計（赤字）</t>
  </si>
  <si>
    <t>その他会計（黒字）</t>
  </si>
  <si>
    <t>H25末</t>
    <phoneticPr fontId="5"/>
  </si>
  <si>
    <t>H26末</t>
    <phoneticPr fontId="5"/>
  </si>
  <si>
    <t>H27末</t>
    <phoneticPr fontId="5"/>
  </si>
  <si>
    <t>H28末</t>
    <phoneticPr fontId="5"/>
  </si>
  <si>
    <t>H29末</t>
    <phoneticPr fontId="5"/>
  </si>
  <si>
    <t>町営住宅及び共同施設維持基金</t>
    <rPh sb="0" eb="2">
      <t>チョウエイ</t>
    </rPh>
    <rPh sb="2" eb="4">
      <t>ジュウタク</t>
    </rPh>
    <rPh sb="4" eb="5">
      <t>オヨ</t>
    </rPh>
    <rPh sb="6" eb="8">
      <t>キョウドウ</t>
    </rPh>
    <rPh sb="8" eb="10">
      <t>シセツ</t>
    </rPh>
    <rPh sb="10" eb="12">
      <t>イジ</t>
    </rPh>
    <rPh sb="12" eb="14">
      <t>キキン</t>
    </rPh>
    <phoneticPr fontId="2"/>
  </si>
  <si>
    <t>災害救助基金</t>
    <rPh sb="0" eb="2">
      <t>サイガイ</t>
    </rPh>
    <rPh sb="2" eb="4">
      <t>キュウジョ</t>
    </rPh>
    <rPh sb="4" eb="6">
      <t>キキン</t>
    </rPh>
    <phoneticPr fontId="2"/>
  </si>
  <si>
    <t>国営加治川用水地区土地改良事業基金</t>
    <rPh sb="0" eb="2">
      <t>コクエイ</t>
    </rPh>
    <rPh sb="2" eb="5">
      <t>カジカワ</t>
    </rPh>
    <rPh sb="5" eb="7">
      <t>ヨウスイ</t>
    </rPh>
    <rPh sb="7" eb="9">
      <t>チク</t>
    </rPh>
    <rPh sb="9" eb="11">
      <t>トチ</t>
    </rPh>
    <rPh sb="11" eb="13">
      <t>カイリョウ</t>
    </rPh>
    <rPh sb="13" eb="15">
      <t>ジギョウ</t>
    </rPh>
    <rPh sb="15" eb="17">
      <t>キキン</t>
    </rPh>
    <phoneticPr fontId="2"/>
  </si>
  <si>
    <t>公共用施設維持基金</t>
    <rPh sb="0" eb="3">
      <t>コウキョウヨウ</t>
    </rPh>
    <rPh sb="3" eb="5">
      <t>シセツ</t>
    </rPh>
    <rPh sb="5" eb="7">
      <t>イジ</t>
    </rPh>
    <rPh sb="7" eb="9">
      <t>キキン</t>
    </rPh>
    <phoneticPr fontId="2"/>
  </si>
  <si>
    <t>新潟県市町村総合事務組合
　【一般会計】</t>
  </si>
  <si>
    <t>新潟県市町村総合事務組合
　【職員退職手当支給事業特別会計】</t>
  </si>
  <si>
    <t>新潟県市町村総合事務組合
　【消防団員等公務災害補償事業特別会計】</t>
  </si>
  <si>
    <t>新潟県市町村総合事務組合
　【消防賞じゅつ金支給事業特別会計】</t>
  </si>
  <si>
    <t>新潟県市町村総合事務組合
　【非常勤職員公務災害補償等特別会計】</t>
  </si>
  <si>
    <t>新潟県市町村総合事務組合
　【交通災害共済事業特別会計】</t>
  </si>
  <si>
    <t>新発田地域広域事務組合
　【一般会計】</t>
  </si>
  <si>
    <t>新発田地域広域事務組合
　【ごみ処理事業特別会計】</t>
  </si>
  <si>
    <t>新発田地域広域事務組合
　【し尿処理事業特別会計】</t>
  </si>
  <si>
    <t>新発田地域広域事務組合
　【まちづくり事業特別会計】</t>
  </si>
  <si>
    <t>新発田地域広域事務組合
　【介護保険事業特別会計】</t>
  </si>
  <si>
    <t>新発田地域老人福祉保健事務組合
　【一般会計】</t>
  </si>
  <si>
    <t>新発田地域老人福祉保健事務組合
　【保健施設特別会計】</t>
  </si>
  <si>
    <t>下越障害福祉事務組合</t>
  </si>
  <si>
    <t>豊栄郷清掃施設処理組合</t>
  </si>
  <si>
    <t>新潟県後期高齢者医療広域連合
　【一般会計】</t>
  </si>
  <si>
    <t>新潟県後期高齢者医療広域連合
　【後期高齢者医療特別会計】</t>
  </si>
  <si>
    <t>新潟東港地域水道用水供給企業団</t>
  </si>
  <si>
    <t>㈱聖籠の杜</t>
    <rPh sb="1" eb="3">
      <t>セイロウ</t>
    </rPh>
    <rPh sb="4" eb="5">
      <t>モリ</t>
    </rPh>
    <phoneticPr fontId="2"/>
  </si>
  <si>
    <t>聖籠町地場物産㈱</t>
    <rPh sb="0" eb="3">
      <t>セイ</t>
    </rPh>
    <rPh sb="3" eb="5">
      <t>ジバ</t>
    </rPh>
    <rPh sb="5" eb="7">
      <t>ブッサン</t>
    </rPh>
    <phoneticPr fontId="2"/>
  </si>
  <si>
    <t>下越土地開発公社</t>
    <rPh sb="0" eb="2">
      <t>カエツ</t>
    </rPh>
    <rPh sb="2" eb="4">
      <t>トチ</t>
    </rPh>
    <rPh sb="4" eb="6">
      <t>カイハツ</t>
    </rPh>
    <rPh sb="6" eb="8">
      <t>コウシャ</t>
    </rPh>
    <phoneticPr fontId="2"/>
  </si>
  <si>
    <t>-</t>
    <phoneticPr fontId="2"/>
  </si>
  <si>
    <t>-</t>
    <phoneticPr fontId="2"/>
  </si>
  <si>
    <t>-</t>
    <phoneticPr fontId="2"/>
  </si>
  <si>
    <t>-</t>
    <phoneticPr fontId="2"/>
  </si>
  <si>
    <t>-</t>
    <phoneticPr fontId="2"/>
  </si>
  <si>
    <t>地域福祉基金</t>
    <rPh sb="0" eb="2">
      <t>チイキ</t>
    </rPh>
    <rPh sb="2" eb="4">
      <t>フクシ</t>
    </rPh>
    <rPh sb="4" eb="6">
      <t>キキン</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</si>
  <si>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</si>
  <si>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2"/>
  </si>
  <si>
    <t>分析欄</t>
    <rPh sb="0" eb="2">
      <t>ブンセキ</t>
    </rPh>
    <rPh sb="2" eb="3">
      <t>ラン</t>
    </rPh>
    <phoneticPr fontId="2"/>
  </si>
  <si>
    <t>平成30年度末時点の固定資産台帳は現在整備中である。</t>
    <phoneticPr fontId="37"/>
  </si>
  <si>
    <t>(　参考　）</t>
    <rPh sb="2" eb="4">
      <t>サンコウ</t>
    </rPh>
    <phoneticPr fontId="2"/>
  </si>
  <si>
    <t>当該団体値</t>
    <rPh sb="0" eb="2">
      <t>トウガイ</t>
    </rPh>
    <rPh sb="2" eb="4">
      <t>ダンタイ</t>
    </rPh>
    <rPh sb="4" eb="5">
      <t>アタイ</t>
    </rPh>
    <phoneticPr fontId="2"/>
  </si>
  <si>
    <t>将来負担比率</t>
    <phoneticPr fontId="2"/>
  </si>
  <si>
    <t>有形固定資産減価償却率</t>
    <phoneticPr fontId="2"/>
  </si>
  <si>
    <t>類似団体内平均値</t>
    <phoneticPr fontId="2"/>
  </si>
  <si>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2"/>
  </si>
  <si>
    <t>将来負担比率は平成29年度と比較して3.5ポイント上昇し、依然として類似団体内平均値を上回って推移している。平成30年度は、地方債現在高が減少し、充当可能財源も増加したが、町税の約7割を占める固定資産税について前年度の評価替えにより収入が減少し、標準財政規模が減少したことが大きく影響しているとみられる。一方、実質公債費比率については、引き続き類似団体内平均値を下回っているが、平成29年度と比較して1.2ポイント上昇と増加傾向にある。平成30年度の増加の背景には、将来負担比率と同様に、評価替えによる標準財政規模の減少および平成28年度借入の3小学校冷房整備事業債により公債費が約6,000千円増加したことなどが影響していると考えられる。</t>
    <rPh sb="0" eb="2">
      <t>ショウライ</t>
    </rPh>
    <rPh sb="2" eb="4">
      <t>フタン</t>
    </rPh>
    <rPh sb="4" eb="6">
      <t>ヒリツ</t>
    </rPh>
    <rPh sb="7" eb="9">
      <t>ヘイセイ</t>
    </rPh>
    <rPh sb="11" eb="13">
      <t>ネンド</t>
    </rPh>
    <rPh sb="14" eb="16">
      <t>ヒカク</t>
    </rPh>
    <rPh sb="25" eb="27">
      <t>ジョウショウ</t>
    </rPh>
    <rPh sb="29" eb="31">
      <t>イゼン</t>
    </rPh>
    <rPh sb="34" eb="36">
      <t>ルイジ</t>
    </rPh>
    <rPh sb="36" eb="38">
      <t>ダンタイ</t>
    </rPh>
    <rPh sb="38" eb="39">
      <t>ナイ</t>
    </rPh>
    <rPh sb="39" eb="42">
      <t>ヘイキンチ</t>
    </rPh>
    <rPh sb="43" eb="45">
      <t>ウワマワ</t>
    </rPh>
    <rPh sb="47" eb="49">
      <t>スイイ</t>
    </rPh>
    <rPh sb="54" eb="56">
      <t>ヘイセイ</t>
    </rPh>
    <rPh sb="58" eb="60">
      <t>ネンド</t>
    </rPh>
    <rPh sb="62" eb="65">
      <t>チホウサイ</t>
    </rPh>
    <rPh sb="65" eb="67">
      <t>ゲンザイ</t>
    </rPh>
    <rPh sb="67" eb="68">
      <t>ダカ</t>
    </rPh>
    <rPh sb="69" eb="71">
      <t>ゲンショウ</t>
    </rPh>
    <rPh sb="73" eb="75">
      <t>ジュウトウ</t>
    </rPh>
    <rPh sb="75" eb="77">
      <t>カノウ</t>
    </rPh>
    <rPh sb="77" eb="79">
      <t>ザイゲン</t>
    </rPh>
    <rPh sb="80" eb="82">
      <t>ゾウカ</t>
    </rPh>
    <rPh sb="86" eb="88">
      <t>チョウゼイ</t>
    </rPh>
    <rPh sb="89" eb="90">
      <t>ヤク</t>
    </rPh>
    <rPh sb="91" eb="92">
      <t>ワリ</t>
    </rPh>
    <rPh sb="93" eb="94">
      <t>シ</t>
    </rPh>
    <rPh sb="96" eb="98">
      <t>コテイ</t>
    </rPh>
    <rPh sb="98" eb="101">
      <t>シサンゼイ</t>
    </rPh>
    <rPh sb="105" eb="108">
      <t>ゼンネンド</t>
    </rPh>
    <rPh sb="109" eb="111">
      <t>ヒョウカ</t>
    </rPh>
    <rPh sb="111" eb="112">
      <t>ガ</t>
    </rPh>
    <rPh sb="116" eb="118">
      <t>シュウニュウ</t>
    </rPh>
    <rPh sb="119" eb="121">
      <t>ゲンショウ</t>
    </rPh>
    <rPh sb="123" eb="125">
      <t>ヒョウジュン</t>
    </rPh>
    <rPh sb="125" eb="127">
      <t>ザイセイ</t>
    </rPh>
    <rPh sb="127" eb="129">
      <t>キボ</t>
    </rPh>
    <rPh sb="130" eb="132">
      <t>ゲンショウ</t>
    </rPh>
    <rPh sb="137" eb="138">
      <t>オオ</t>
    </rPh>
    <rPh sb="140" eb="142">
      <t>エイキョウ</t>
    </rPh>
    <rPh sb="152" eb="154">
      <t>イッポウ</t>
    </rPh>
    <rPh sb="155" eb="157">
      <t>ジッシツ</t>
    </rPh>
    <rPh sb="157" eb="160">
      <t>コウサイヒ</t>
    </rPh>
    <rPh sb="160" eb="162">
      <t>ヒリツ</t>
    </rPh>
    <rPh sb="168" eb="169">
      <t>ヒ</t>
    </rPh>
    <rPh sb="170" eb="171">
      <t>ツヅ</t>
    </rPh>
    <rPh sb="172" eb="174">
      <t>ルイジ</t>
    </rPh>
    <rPh sb="174" eb="176">
      <t>ダンタイ</t>
    </rPh>
    <rPh sb="176" eb="177">
      <t>ナイ</t>
    </rPh>
    <rPh sb="177" eb="180">
      <t>ヘイキンチ</t>
    </rPh>
    <rPh sb="181" eb="183">
      <t>シタマワ</t>
    </rPh>
    <rPh sb="210" eb="212">
      <t>ゾウカ</t>
    </rPh>
    <rPh sb="212" eb="214">
      <t>ケイコウ</t>
    </rPh>
    <rPh sb="218" eb="220">
      <t>ヘイセイ</t>
    </rPh>
    <rPh sb="222" eb="224">
      <t>ネンド</t>
    </rPh>
    <rPh sb="225" eb="226">
      <t>ゾウ</t>
    </rPh>
    <rPh sb="226" eb="227">
      <t>カ</t>
    </rPh>
    <rPh sb="228" eb="230">
      <t>ハイケイ</t>
    </rPh>
    <rPh sb="233" eb="235">
      <t>ショウライ</t>
    </rPh>
    <rPh sb="235" eb="237">
      <t>フタン</t>
    </rPh>
    <rPh sb="237" eb="239">
      <t>ヒリツ</t>
    </rPh>
    <rPh sb="240" eb="242">
      <t>ドウヨウ</t>
    </rPh>
    <rPh sb="244" eb="246">
      <t>ヒョウカ</t>
    </rPh>
    <rPh sb="246" eb="247">
      <t>ガ</t>
    </rPh>
    <rPh sb="251" eb="253">
      <t>ヒョウジュン</t>
    </rPh>
    <rPh sb="253" eb="255">
      <t>ザイセイ</t>
    </rPh>
    <rPh sb="255" eb="257">
      <t>キボ</t>
    </rPh>
    <rPh sb="258" eb="260">
      <t>ゲンショウ</t>
    </rPh>
    <rPh sb="286" eb="289">
      <t>コウサイヒ</t>
    </rPh>
    <rPh sb="290" eb="291">
      <t>ヤク</t>
    </rPh>
    <rPh sb="298" eb="300">
      <t>ゾウカ</t>
    </rPh>
    <rPh sb="307" eb="309">
      <t>エイキョウ</t>
    </rPh>
    <rPh sb="314" eb="315">
      <t>カンガ</t>
    </rPh>
    <phoneticPr fontId="2"/>
  </si>
  <si>
    <t>実質公債費比率</t>
    <phoneticPr fontId="2"/>
  </si>
  <si>
    <t xml:space="preserve"> </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</si>
</sst>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font>
      <sz val="11"/>
      <color theme="1"/>
      <name val="ＭＳ Ｐゴシック"/>
      <family val="3"/>
      <charset val="128"/>
    </font>
    <font>
      <sz val="11"/>
      <color indexed="8"/>
      <name val="ＭＳ Ｐゴシック"/>
      <family val="3"/>
      <charset val="128"/>
    </font>
    <font>
      <sz val="6"/>
      <name val="ＭＳ Ｐゴシック"/>
      <family val="3"/>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游ゴシック"/>
      <family val="3"/>
      <charset val="128"/>
      <scheme val="minor"/>
    </font>
    <font>
      <sz val="13"/>
      <color theme="1"/>
      <name val="ＭＳ ゴシック"/>
      <family val="3"/>
      <charset val="128"/>
    </font>
    <font>
      <sz val="13"/>
      <color rgb="FFFF0000"/>
      <name val="ＭＳ ゴシック"/>
      <family val="3"/>
      <charset val="128"/>
    </font>
    <font>
      <sz val="11"/>
      <color rgb="FFFF0000"/>
      <name val="ＭＳ ゴシック"/>
      <family val="3"/>
      <charset val="128"/>
    </font>
    <font>
      <sz val="11"/>
      <color theme="1"/>
      <name val="ＭＳ Ｐゴシック"/>
      <family val="3"/>
      <charset val="128"/>
    </font>
    <font>
      <sz val="6"/>
      <name val="ＭＳ Ｐゴシック"/>
      <family val="2"/>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9"/>
        <bgColor indexed="64"/>
      </patternFill>
    </fill>
    <fill>
      <patternFill patternType="solid">
        <fgColor indexed="43"/>
        <bgColor indexed="64"/>
      </patternFill>
    </fill>
    <fill>
      <patternFill patternType="solid">
        <fgColor indexed="55"/>
        <bgColor indexed="64"/>
      </patternFill>
    </fill>
    <fill>
      <patternFill patternType="solid">
        <fgColor indexed="15"/>
        <bgColor indexed="64"/>
      </patternFill>
    </fill>
    <fill>
      <patternFill patternType="solid">
        <fgColor rgb="FFCCFFFF"/>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thin">
        <color indexed="64"/>
      </left>
      <right/>
      <top/>
      <bottom/>
      <diagonal/>
    </border>
    <border>
      <left style="medium">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style="thin">
        <color indexed="64"/>
      </right>
      <top/>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bottom style="thin">
        <color indexed="64"/>
      </bottom>
      <diagonal/>
    </border>
    <border>
      <left style="thin">
        <color indexed="64"/>
      </left>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right style="medium">
        <color indexed="64"/>
      </right>
      <top style="thin">
        <color indexed="64"/>
      </top>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hair">
        <color indexed="64"/>
      </left>
      <right style="hair">
        <color indexed="64"/>
      </right>
      <top/>
      <bottom/>
      <diagonal/>
    </border>
    <border>
      <left style="hair">
        <color indexed="64"/>
      </left>
      <right/>
      <top/>
      <bottom/>
      <diagonal/>
    </border>
    <border>
      <left style="hair">
        <color indexed="64"/>
      </left>
      <right style="thin">
        <color indexed="64"/>
      </right>
      <top/>
      <bottom/>
      <diagonal/>
    </border>
    <border>
      <left/>
      <right style="hair">
        <color indexed="64"/>
      </right>
      <top/>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style="medium">
        <color indexed="64"/>
      </right>
      <top/>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0" fillId="0" borderId="0"/>
    <xf numFmtId="0" fontId="10" fillId="0" borderId="0">
      <alignment vertical="center"/>
    </xf>
    <xf numFmtId="0" fontId="14" fillId="0" borderId="0">
      <alignment vertical="center"/>
    </xf>
    <xf numFmtId="0" fontId="1" fillId="0" borderId="0">
      <alignment vertical="center"/>
    </xf>
    <xf numFmtId="0" fontId="32" fillId="0" borderId="0">
      <alignment vertical="center"/>
    </xf>
    <xf numFmtId="0" fontId="1" fillId="0" borderId="0">
      <alignment vertical="center"/>
    </xf>
    <xf numFmtId="0" fontId="1" fillId="0" borderId="0">
      <alignment vertical="center"/>
    </xf>
    <xf numFmtId="0" fontId="1" fillId="0" borderId="0">
      <alignment vertical="center"/>
    </xf>
    <xf numFmtId="0" fontId="32" fillId="0" borderId="0">
      <alignment vertical="center"/>
    </xf>
    <xf numFmtId="0" fontId="1" fillId="0" borderId="0">
      <alignment vertical="center"/>
    </xf>
    <xf numFmtId="0" fontId="1" fillId="0" borderId="0">
      <alignment vertical="center"/>
    </xf>
    <xf numFmtId="0" fontId="1" fillId="0" borderId="0">
      <alignment vertical="center"/>
    </xf>
    <xf numFmtId="0" fontId="10" fillId="0" borderId="0">
      <alignment vertical="center"/>
    </xf>
    <xf numFmtId="0" fontId="10" fillId="0" borderId="0">
      <alignment vertical="center"/>
    </xf>
    <xf numFmtId="0" fontId="10" fillId="0" borderId="0"/>
    <xf numFmtId="0" fontId="10" fillId="0" borderId="0"/>
    <xf numFmtId="0" fontId="1" fillId="0" borderId="0">
      <alignment vertical="center"/>
    </xf>
    <xf numFmtId="0" fontId="1" fillId="0" borderId="0">
      <alignment vertical="center"/>
    </xf>
    <xf numFmtId="0" fontId="1" fillId="0" borderId="0">
      <alignment vertical="center"/>
    </xf>
    <xf numFmtId="0" fontId="36" fillId="0" borderId="0">
      <alignment vertical="center"/>
    </xf>
  </cellStyleXfs>
  <cellXfs count="1329">
    <xf numFmtId="0" fontId="0" fillId="0" borderId="0" xfId="0">
      <alignment vertical="center"/>
    </xf>
    <xf numFmtId="0" fontId="1" fillId="0" borderId="0" xfId="6">
      <alignment vertical="center"/>
    </xf>
    <xf numFmtId="0" fontId="3" fillId="0" borderId="0" xfId="6" applyFont="1">
      <alignment vertical="center"/>
    </xf>
    <xf numFmtId="0" fontId="4" fillId="0" borderId="0" xfId="6" applyFont="1" applyAlignment="1">
      <alignment horizontal="right" vertical="center"/>
    </xf>
    <xf numFmtId="0" fontId="6" fillId="2" borderId="1" xfId="6" applyFont="1" applyFill="1" applyBorder="1" applyAlignment="1"/>
    <xf numFmtId="0" fontId="6" fillId="2" borderId="2" xfId="6" applyFont="1" applyFill="1" applyBorder="1" applyAlignment="1">
      <alignment horizontal="right" vertical="top"/>
    </xf>
    <xf numFmtId="0" fontId="6" fillId="2" borderId="3" xfId="6" applyFont="1" applyFill="1" applyBorder="1" applyAlignment="1">
      <alignment horizontal="right" vertical="top"/>
    </xf>
    <xf numFmtId="0" fontId="6" fillId="2" borderId="4" xfId="6" applyFont="1" applyFill="1" applyBorder="1" applyAlignment="1">
      <alignment horizontal="center" vertical="center"/>
    </xf>
    <xf numFmtId="0" fontId="6" fillId="2" borderId="5" xfId="6" applyFont="1" applyFill="1" applyBorder="1" applyAlignment="1">
      <alignment horizontal="center" vertical="center"/>
    </xf>
    <xf numFmtId="0" fontId="6" fillId="2" borderId="6" xfId="6" applyFont="1" applyFill="1" applyBorder="1" applyAlignment="1">
      <alignment horizontal="center" vertical="center"/>
    </xf>
    <xf numFmtId="0" fontId="6" fillId="0" borderId="7" xfId="6" applyFont="1" applyFill="1" applyBorder="1" applyAlignment="1">
      <alignment horizontal="center" vertical="center" wrapText="1"/>
    </xf>
    <xf numFmtId="176" fontId="6" fillId="0" borderId="4" xfId="6" applyNumberFormat="1" applyFont="1" applyFill="1" applyBorder="1" applyAlignment="1" applyProtection="1">
      <alignment horizontal="right" vertical="center" shrinkToFit="1"/>
    </xf>
    <xf numFmtId="176" fontId="6" fillId="0" borderId="5" xfId="6" applyNumberFormat="1" applyFont="1" applyFill="1" applyBorder="1" applyAlignment="1" applyProtection="1">
      <alignment horizontal="right" vertical="center" shrinkToFit="1"/>
    </xf>
    <xf numFmtId="176" fontId="6" fillId="0" borderId="8" xfId="6" applyNumberFormat="1" applyFont="1" applyFill="1" applyBorder="1" applyAlignment="1" applyProtection="1">
      <alignment horizontal="right" vertical="center" shrinkToFit="1"/>
    </xf>
    <xf numFmtId="0" fontId="6" fillId="0" borderId="9" xfId="6" applyFont="1" applyFill="1" applyBorder="1" applyAlignment="1">
      <alignment horizontal="center" vertical="center" wrapText="1"/>
    </xf>
    <xf numFmtId="176" fontId="6" fillId="0" borderId="10" xfId="6" applyNumberFormat="1" applyFont="1" applyFill="1" applyBorder="1" applyAlignment="1" applyProtection="1">
      <alignment horizontal="right" vertical="center" shrinkToFit="1"/>
    </xf>
    <xf numFmtId="176" fontId="6" fillId="0" borderId="11" xfId="6" applyNumberFormat="1" applyFont="1" applyFill="1" applyBorder="1" applyAlignment="1" applyProtection="1">
      <alignment horizontal="right" vertical="center" shrinkToFit="1"/>
    </xf>
    <xf numFmtId="176" fontId="6" fillId="0" borderId="12" xfId="6" applyNumberFormat="1" applyFont="1" applyFill="1" applyBorder="1" applyAlignment="1" applyProtection="1">
      <alignment horizontal="right" vertical="center" shrinkToFit="1"/>
    </xf>
    <xf numFmtId="0" fontId="6" fillId="0" borderId="13" xfId="6" applyFont="1" applyFill="1" applyBorder="1" applyAlignment="1">
      <alignment horizontal="center" vertical="center"/>
    </xf>
    <xf numFmtId="176" fontId="6" fillId="0" borderId="14" xfId="6" applyNumberFormat="1" applyFont="1" applyFill="1" applyBorder="1" applyAlignment="1" applyProtection="1">
      <alignment horizontal="right" vertical="center" shrinkToFit="1"/>
    </xf>
    <xf numFmtId="176" fontId="6" fillId="0" borderId="15" xfId="6" applyNumberFormat="1" applyFont="1" applyFill="1" applyBorder="1" applyAlignment="1" applyProtection="1">
      <alignment horizontal="right" vertical="center" shrinkToFit="1"/>
    </xf>
    <xf numFmtId="176" fontId="6" fillId="0" borderId="16" xfId="6" applyNumberFormat="1" applyFont="1" applyFill="1" applyBorder="1" applyAlignment="1" applyProtection="1">
      <alignment horizontal="right" vertical="center" shrinkToFit="1"/>
    </xf>
    <xf numFmtId="0" fontId="6" fillId="0" borderId="0" xfId="19" applyFont="1">
      <alignment vertical="center"/>
    </xf>
    <xf numFmtId="0" fontId="1" fillId="0" borderId="0" xfId="19">
      <alignment vertical="center"/>
    </xf>
    <xf numFmtId="0" fontId="4" fillId="0" borderId="0" xfId="19" applyFont="1" applyAlignment="1">
      <alignment horizontal="right" vertical="center"/>
    </xf>
    <xf numFmtId="0" fontId="6" fillId="3" borderId="1" xfId="19" applyFont="1" applyFill="1" applyBorder="1" applyAlignment="1"/>
    <xf numFmtId="0" fontId="6" fillId="3" borderId="2" xfId="19" applyFont="1" applyFill="1" applyBorder="1" applyAlignment="1">
      <alignment horizontal="right" vertical="top"/>
    </xf>
    <xf numFmtId="0" fontId="6" fillId="3" borderId="3" xfId="19" applyFont="1" applyFill="1" applyBorder="1" applyAlignment="1">
      <alignment horizontal="right" vertical="top"/>
    </xf>
    <xf numFmtId="0" fontId="6" fillId="3" borderId="17" xfId="19" applyFont="1" applyFill="1" applyBorder="1" applyAlignment="1">
      <alignment horizontal="center" vertical="center"/>
    </xf>
    <xf numFmtId="0" fontId="6" fillId="3" borderId="5" xfId="19" applyFont="1" applyFill="1" applyBorder="1" applyAlignment="1">
      <alignment horizontal="center" vertical="center"/>
    </xf>
    <xf numFmtId="0" fontId="6" fillId="3" borderId="8" xfId="19" applyFont="1" applyFill="1" applyBorder="1" applyAlignment="1">
      <alignment horizontal="center" vertical="center"/>
    </xf>
    <xf numFmtId="0" fontId="6" fillId="0" borderId="18" xfId="19" applyFont="1" applyFill="1" applyBorder="1" applyAlignment="1">
      <alignment vertical="center" wrapText="1"/>
    </xf>
    <xf numFmtId="176" fontId="6" fillId="0" borderId="19" xfId="19" applyNumberFormat="1" applyFont="1" applyFill="1" applyBorder="1" applyAlignment="1">
      <alignment horizontal="right" vertical="center" shrinkToFit="1"/>
    </xf>
    <xf numFmtId="176" fontId="6" fillId="0" borderId="20" xfId="19" applyNumberFormat="1" applyFont="1" applyFill="1" applyBorder="1" applyAlignment="1">
      <alignment horizontal="right" vertical="center" shrinkToFit="1"/>
    </xf>
    <xf numFmtId="176" fontId="6" fillId="0" borderId="21" xfId="19" applyNumberFormat="1" applyFont="1" applyFill="1" applyBorder="1" applyAlignment="1">
      <alignment horizontal="right" vertical="center" shrinkToFit="1"/>
    </xf>
    <xf numFmtId="0" fontId="6" fillId="0" borderId="22" xfId="19" applyFont="1" applyFill="1" applyBorder="1" applyAlignment="1">
      <alignment vertical="center"/>
    </xf>
    <xf numFmtId="176" fontId="6" fillId="0" borderId="23" xfId="19" applyNumberFormat="1" applyFont="1" applyFill="1" applyBorder="1" applyAlignment="1">
      <alignment horizontal="right" vertical="center" shrinkToFit="1"/>
    </xf>
    <xf numFmtId="176" fontId="6" fillId="0" borderId="24" xfId="19" applyNumberFormat="1" applyFont="1" applyFill="1" applyBorder="1" applyAlignment="1">
      <alignment horizontal="right" vertical="center" shrinkToFit="1"/>
    </xf>
    <xf numFmtId="176" fontId="6" fillId="0" borderId="25" xfId="19" applyNumberFormat="1" applyFont="1" applyFill="1" applyBorder="1" applyAlignment="1">
      <alignment horizontal="right" vertical="center" shrinkToFit="1"/>
    </xf>
    <xf numFmtId="0" fontId="6" fillId="0" borderId="9" xfId="19" applyFont="1" applyFill="1" applyBorder="1" applyAlignment="1">
      <alignment vertical="center"/>
    </xf>
    <xf numFmtId="0" fontId="6" fillId="0" borderId="13" xfId="19" applyFont="1" applyFill="1" applyBorder="1" applyAlignment="1">
      <alignment vertical="center"/>
    </xf>
    <xf numFmtId="176" fontId="6" fillId="0" borderId="14" xfId="19" applyNumberFormat="1" applyFont="1" applyFill="1" applyBorder="1" applyAlignment="1">
      <alignment horizontal="right" vertical="center" shrinkToFit="1"/>
    </xf>
    <xf numFmtId="176" fontId="6" fillId="0" borderId="15" xfId="19" applyNumberFormat="1" applyFont="1" applyFill="1" applyBorder="1" applyAlignment="1">
      <alignment horizontal="right" vertical="center" shrinkToFit="1"/>
    </xf>
    <xf numFmtId="176" fontId="6" fillId="0" borderId="16" xfId="19" applyNumberFormat="1" applyFont="1" applyFill="1" applyBorder="1" applyAlignment="1">
      <alignment horizontal="right" vertical="center" shrinkToFit="1"/>
    </xf>
    <xf numFmtId="0" fontId="7" fillId="0" borderId="0" xfId="19" applyFont="1" applyFill="1" applyBorder="1" applyAlignment="1"/>
    <xf numFmtId="0" fontId="7" fillId="0" borderId="0" xfId="19" applyNumberFormat="1" applyFont="1" applyFill="1" applyBorder="1" applyAlignment="1">
      <alignment vertical="center" wrapText="1"/>
    </xf>
    <xf numFmtId="0" fontId="7" fillId="0" borderId="0" xfId="19" applyNumberFormat="1" applyFont="1" applyBorder="1" applyAlignment="1">
      <alignment vertical="center" wrapText="1"/>
    </xf>
    <xf numFmtId="0" fontId="6" fillId="0" borderId="0" xfId="19" applyNumberFormat="1" applyFont="1" applyFill="1" applyBorder="1" applyAlignment="1">
      <alignment vertical="center"/>
    </xf>
    <xf numFmtId="0" fontId="3" fillId="0" borderId="0" xfId="8" applyFont="1">
      <alignment vertical="center"/>
    </xf>
    <xf numFmtId="0" fontId="1" fillId="0" borderId="0" xfId="8">
      <alignment vertical="center"/>
    </xf>
    <xf numFmtId="0" fontId="4" fillId="0" borderId="0" xfId="8" applyFont="1" applyAlignment="1">
      <alignment horizontal="center" vertical="center"/>
    </xf>
    <xf numFmtId="0" fontId="7" fillId="2" borderId="1" xfId="8" applyFont="1" applyFill="1" applyBorder="1" applyAlignment="1"/>
    <xf numFmtId="0" fontId="7" fillId="2" borderId="2" xfId="8" applyFont="1" applyFill="1" applyBorder="1" applyAlignment="1"/>
    <xf numFmtId="0" fontId="7" fillId="2" borderId="2" xfId="8" applyFont="1" applyFill="1" applyBorder="1" applyAlignment="1">
      <alignment horizontal="right" vertical="center"/>
    </xf>
    <xf numFmtId="0" fontId="7" fillId="2" borderId="3" xfId="8" applyFont="1" applyFill="1" applyBorder="1" applyAlignment="1">
      <alignment horizontal="right" vertical="top"/>
    </xf>
    <xf numFmtId="0" fontId="7" fillId="2" borderId="17" xfId="8" applyFont="1" applyFill="1" applyBorder="1" applyAlignment="1">
      <alignment horizontal="center" vertical="center"/>
    </xf>
    <xf numFmtId="0" fontId="7" fillId="2" borderId="5" xfId="8" applyFont="1" applyFill="1" applyBorder="1" applyAlignment="1">
      <alignment horizontal="center" vertical="center"/>
    </xf>
    <xf numFmtId="0" fontId="7" fillId="2" borderId="6" xfId="8" applyFont="1" applyFill="1" applyBorder="1" applyAlignment="1">
      <alignment horizontal="center" vertical="center"/>
    </xf>
    <xf numFmtId="0" fontId="7" fillId="0" borderId="26" xfId="8" applyFont="1" applyFill="1" applyBorder="1" applyAlignment="1">
      <alignment vertical="center" wrapText="1"/>
    </xf>
    <xf numFmtId="177" fontId="7" fillId="0" borderId="19" xfId="8" applyNumberFormat="1" applyFont="1" applyFill="1" applyBorder="1" applyAlignment="1" applyProtection="1">
      <alignment horizontal="right" vertical="center" shrinkToFit="1"/>
    </xf>
    <xf numFmtId="177" fontId="7" fillId="0" borderId="20" xfId="8" applyNumberFormat="1" applyFont="1" applyFill="1" applyBorder="1" applyAlignment="1" applyProtection="1">
      <alignment horizontal="right" vertical="center" shrinkToFit="1"/>
    </xf>
    <xf numFmtId="177" fontId="7" fillId="0" borderId="21" xfId="8" applyNumberFormat="1" applyFont="1" applyFill="1" applyBorder="1" applyAlignment="1" applyProtection="1">
      <alignment horizontal="right" vertical="center" shrinkToFit="1"/>
    </xf>
    <xf numFmtId="0" fontId="7" fillId="0" borderId="27" xfId="8" applyFont="1" applyFill="1" applyBorder="1" applyAlignment="1">
      <alignment vertical="center"/>
    </xf>
    <xf numFmtId="177" fontId="7" fillId="0" borderId="23" xfId="8" applyNumberFormat="1" applyFont="1" applyFill="1" applyBorder="1" applyAlignment="1" applyProtection="1">
      <alignment horizontal="right" vertical="center" shrinkToFit="1"/>
    </xf>
    <xf numFmtId="177" fontId="7" fillId="0" borderId="24" xfId="8" applyNumberFormat="1" applyFont="1" applyFill="1" applyBorder="1" applyAlignment="1" applyProtection="1">
      <alignment horizontal="right" vertical="center" shrinkToFit="1"/>
    </xf>
    <xf numFmtId="177" fontId="7" fillId="0" borderId="25" xfId="8" applyNumberFormat="1" applyFont="1" applyFill="1" applyBorder="1" applyAlignment="1" applyProtection="1">
      <alignment horizontal="right" vertical="center" shrinkToFit="1"/>
    </xf>
    <xf numFmtId="0" fontId="7" fillId="0" borderId="28" xfId="8" applyFont="1" applyFill="1" applyBorder="1" applyAlignment="1">
      <alignment vertical="center"/>
    </xf>
    <xf numFmtId="0" fontId="7" fillId="0" borderId="29" xfId="8" applyFont="1" applyFill="1" applyBorder="1" applyAlignment="1">
      <alignment vertical="center"/>
    </xf>
    <xf numFmtId="177" fontId="7" fillId="0" borderId="14" xfId="8" applyNumberFormat="1" applyFont="1" applyFill="1" applyBorder="1" applyAlignment="1" applyProtection="1">
      <alignment horizontal="right" vertical="center" shrinkToFit="1"/>
    </xf>
    <xf numFmtId="177" fontId="7" fillId="0" borderId="15" xfId="8" applyNumberFormat="1" applyFont="1" applyFill="1" applyBorder="1" applyAlignment="1" applyProtection="1">
      <alignment horizontal="right" vertical="center" shrinkToFit="1"/>
    </xf>
    <xf numFmtId="177" fontId="7" fillId="0" borderId="16" xfId="8" applyNumberFormat="1" applyFont="1" applyFill="1" applyBorder="1" applyAlignment="1" applyProtection="1">
      <alignment horizontal="right" vertical="center" shrinkToFit="1"/>
    </xf>
    <xf numFmtId="0" fontId="7" fillId="0" borderId="0" xfId="8" applyFont="1" applyAlignment="1"/>
    <xf numFmtId="0" fontId="33" fillId="0" borderId="0" xfId="8" applyFont="1" applyAlignment="1"/>
    <xf numFmtId="0" fontId="33" fillId="0" borderId="0" xfId="8" applyFont="1">
      <alignment vertical="center"/>
    </xf>
    <xf numFmtId="177" fontId="33" fillId="0" borderId="0" xfId="8" applyNumberFormat="1" applyFont="1" applyAlignment="1">
      <alignment horizontal="right" vertical="center" shrinkToFit="1"/>
    </xf>
    <xf numFmtId="0" fontId="33" fillId="8" borderId="1" xfId="8" applyFont="1" applyFill="1" applyBorder="1" applyAlignment="1"/>
    <xf numFmtId="0" fontId="33" fillId="8" borderId="2" xfId="8" applyFont="1" applyFill="1" applyBorder="1" applyAlignment="1"/>
    <xf numFmtId="0" fontId="33" fillId="8" borderId="2" xfId="8" applyFont="1" applyFill="1" applyBorder="1" applyAlignment="1">
      <alignment horizontal="right" vertical="center"/>
    </xf>
    <xf numFmtId="0" fontId="33" fillId="8" borderId="3" xfId="8" applyFont="1" applyFill="1" applyBorder="1" applyAlignment="1">
      <alignment horizontal="right" vertical="top"/>
    </xf>
    <xf numFmtId="0" fontId="33" fillId="8" borderId="17" xfId="8" applyFont="1" applyFill="1" applyBorder="1" applyAlignment="1">
      <alignment horizontal="center" vertical="center"/>
    </xf>
    <xf numFmtId="0" fontId="33" fillId="8" borderId="5" xfId="8" applyFont="1" applyFill="1" applyBorder="1" applyAlignment="1">
      <alignment horizontal="center" vertical="center"/>
    </xf>
    <xf numFmtId="0" fontId="33" fillId="8" borderId="6" xfId="8" applyFont="1" applyFill="1" applyBorder="1" applyAlignment="1">
      <alignment horizontal="center" vertical="center"/>
    </xf>
    <xf numFmtId="177" fontId="33" fillId="0" borderId="19" xfId="8" applyNumberFormat="1" applyFont="1" applyBorder="1" applyAlignment="1" applyProtection="1">
      <alignment horizontal="right" vertical="center" shrinkToFit="1"/>
      <protection locked="0"/>
    </xf>
    <xf numFmtId="177" fontId="33" fillId="0" borderId="20" xfId="8" applyNumberFormat="1" applyFont="1" applyBorder="1" applyAlignment="1" applyProtection="1">
      <alignment horizontal="right" vertical="center" shrinkToFit="1"/>
      <protection locked="0"/>
    </xf>
    <xf numFmtId="177" fontId="33" fillId="0" borderId="21" xfId="8" applyNumberFormat="1" applyFont="1" applyBorder="1" applyAlignment="1" applyProtection="1">
      <alignment horizontal="right" vertical="center" shrinkToFit="1"/>
      <protection locked="0"/>
    </xf>
    <xf numFmtId="177" fontId="33" fillId="0" borderId="14" xfId="8" applyNumberFormat="1" applyFont="1" applyBorder="1" applyAlignment="1" applyProtection="1">
      <alignment horizontal="right" vertical="center" shrinkToFit="1"/>
      <protection locked="0"/>
    </xf>
    <xf numFmtId="177" fontId="33" fillId="0" borderId="15" xfId="8" applyNumberFormat="1" applyFont="1" applyBorder="1" applyAlignment="1" applyProtection="1">
      <alignment horizontal="right" vertical="center" shrinkToFit="1"/>
      <protection locked="0"/>
    </xf>
    <xf numFmtId="177" fontId="33" fillId="0" borderId="16" xfId="8" applyNumberFormat="1" applyFont="1" applyBorder="1" applyAlignment="1" applyProtection="1">
      <alignment horizontal="right" vertical="center" shrinkToFit="1"/>
      <protection locked="0"/>
    </xf>
    <xf numFmtId="0" fontId="34" fillId="0" borderId="0" xfId="8" applyFont="1" applyAlignment="1">
      <alignment horizontal="center" vertical="center" wrapText="1"/>
    </xf>
    <xf numFmtId="0" fontId="33" fillId="0" borderId="0" xfId="8" applyFont="1" applyAlignment="1">
      <alignment vertical="top"/>
    </xf>
    <xf numFmtId="0" fontId="35" fillId="0" borderId="0" xfId="8" applyFont="1">
      <alignment vertical="center"/>
    </xf>
    <xf numFmtId="0" fontId="34" fillId="0" borderId="0" xfId="8" applyFont="1" applyAlignment="1">
      <alignment vertical="center" wrapText="1"/>
    </xf>
    <xf numFmtId="0" fontId="1" fillId="0" borderId="0" xfId="7">
      <alignment vertical="center"/>
    </xf>
    <xf numFmtId="0" fontId="4" fillId="0" borderId="0" xfId="7" applyFont="1" applyAlignment="1">
      <alignment horizontal="center" vertical="center"/>
    </xf>
    <xf numFmtId="0" fontId="7" fillId="2" borderId="1" xfId="7" applyFont="1" applyFill="1" applyBorder="1" applyAlignment="1"/>
    <xf numFmtId="0" fontId="7" fillId="2" borderId="2" xfId="7" applyFont="1" applyFill="1" applyBorder="1" applyAlignment="1"/>
    <xf numFmtId="0" fontId="7" fillId="2" borderId="2" xfId="7" applyFont="1" applyFill="1" applyBorder="1" applyAlignment="1">
      <alignment horizontal="right" vertical="center"/>
    </xf>
    <xf numFmtId="0" fontId="7" fillId="2" borderId="3" xfId="7" applyFont="1" applyFill="1" applyBorder="1" applyAlignment="1">
      <alignment horizontal="right" vertical="top"/>
    </xf>
    <xf numFmtId="0" fontId="7" fillId="2" borderId="17" xfId="7" applyFont="1" applyFill="1" applyBorder="1" applyAlignment="1">
      <alignment horizontal="center" vertical="center"/>
    </xf>
    <xf numFmtId="0" fontId="7" fillId="2" borderId="5" xfId="7" applyFont="1" applyFill="1" applyBorder="1" applyAlignment="1">
      <alignment horizontal="center" vertical="center"/>
    </xf>
    <xf numFmtId="0" fontId="7" fillId="2" borderId="8" xfId="7" applyFont="1" applyFill="1" applyBorder="1" applyAlignment="1">
      <alignment horizontal="center" vertical="center"/>
    </xf>
    <xf numFmtId="0" fontId="7" fillId="0" borderId="26" xfId="7" applyFont="1" applyFill="1" applyBorder="1" applyAlignment="1">
      <alignment vertical="center" wrapText="1"/>
    </xf>
    <xf numFmtId="177" fontId="7" fillId="0" borderId="19" xfId="7" applyNumberFormat="1" applyFont="1" applyFill="1" applyBorder="1" applyAlignment="1" applyProtection="1">
      <alignment horizontal="right" vertical="center" shrinkToFit="1"/>
    </xf>
    <xf numFmtId="177" fontId="7" fillId="0" borderId="20" xfId="7" applyNumberFormat="1" applyFont="1" applyFill="1" applyBorder="1" applyAlignment="1" applyProtection="1">
      <alignment horizontal="right" vertical="center" shrinkToFit="1"/>
    </xf>
    <xf numFmtId="177" fontId="7" fillId="0" borderId="21" xfId="7" applyNumberFormat="1" applyFont="1" applyFill="1" applyBorder="1" applyAlignment="1" applyProtection="1">
      <alignment horizontal="right" vertical="center" shrinkToFit="1"/>
    </xf>
    <xf numFmtId="0" fontId="7" fillId="0" borderId="27" xfId="7" applyFont="1" applyFill="1" applyBorder="1" applyAlignment="1">
      <alignment vertical="center"/>
    </xf>
    <xf numFmtId="177" fontId="7" fillId="0" borderId="23" xfId="7" applyNumberFormat="1" applyFont="1" applyFill="1" applyBorder="1" applyAlignment="1" applyProtection="1">
      <alignment horizontal="right" vertical="center" shrinkToFit="1"/>
    </xf>
    <xf numFmtId="177" fontId="7" fillId="0" borderId="24" xfId="7" applyNumberFormat="1" applyFont="1" applyFill="1" applyBorder="1" applyAlignment="1" applyProtection="1">
      <alignment horizontal="right" vertical="center" shrinkToFit="1"/>
    </xf>
    <xf numFmtId="177" fontId="7" fillId="0" borderId="25" xfId="7" applyNumberFormat="1" applyFont="1" applyFill="1" applyBorder="1" applyAlignment="1" applyProtection="1">
      <alignment horizontal="right" vertical="center" shrinkToFit="1"/>
    </xf>
    <xf numFmtId="0" fontId="7" fillId="0" borderId="28" xfId="7" applyFont="1" applyFill="1" applyBorder="1" applyAlignment="1">
      <alignment vertical="center"/>
    </xf>
    <xf numFmtId="0" fontId="7" fillId="0" borderId="30" xfId="7" applyFont="1" applyFill="1" applyBorder="1" applyAlignment="1">
      <alignment vertical="center"/>
    </xf>
    <xf numFmtId="0" fontId="7" fillId="0" borderId="27" xfId="7" applyFont="1" applyFill="1" applyBorder="1" applyAlignment="1">
      <alignment vertical="center" wrapText="1"/>
    </xf>
    <xf numFmtId="0" fontId="7" fillId="0" borderId="29" xfId="7" applyFont="1" applyFill="1" applyBorder="1" applyAlignment="1">
      <alignment vertical="center"/>
    </xf>
    <xf numFmtId="177" fontId="7" fillId="0" borderId="14" xfId="7" applyNumberFormat="1" applyFont="1" applyFill="1" applyBorder="1" applyAlignment="1" applyProtection="1">
      <alignment horizontal="right" vertical="center" shrinkToFit="1"/>
    </xf>
    <xf numFmtId="177" fontId="7" fillId="0" borderId="15" xfId="7" applyNumberFormat="1" applyFont="1" applyFill="1" applyBorder="1" applyAlignment="1" applyProtection="1">
      <alignment horizontal="right" vertical="center" shrinkToFit="1"/>
    </xf>
    <xf numFmtId="177" fontId="7" fillId="0" borderId="16" xfId="7" applyNumberFormat="1" applyFont="1" applyFill="1" applyBorder="1" applyAlignment="1" applyProtection="1">
      <alignment horizontal="right" vertical="center" shrinkToFit="1"/>
    </xf>
    <xf numFmtId="0" fontId="7" fillId="0" borderId="0" xfId="7" applyFont="1" applyFill="1" applyBorder="1" applyAlignment="1"/>
    <xf numFmtId="0" fontId="7" fillId="0" borderId="0" xfId="7" applyFont="1" applyFill="1" applyBorder="1" applyAlignment="1">
      <alignment vertical="center"/>
    </xf>
    <xf numFmtId="0" fontId="7" fillId="0" borderId="0" xfId="7" applyFont="1" applyFill="1" applyBorder="1" applyAlignment="1">
      <alignment horizontal="left" vertical="center"/>
    </xf>
    <xf numFmtId="177" fontId="7" fillId="0" borderId="0" xfId="7" applyNumberFormat="1" applyFont="1" applyFill="1" applyBorder="1" applyAlignment="1" applyProtection="1">
      <alignment horizontal="right" vertical="center"/>
    </xf>
    <xf numFmtId="0" fontId="4" fillId="0" borderId="0" xfId="6" applyFont="1" applyAlignment="1">
      <alignment horizontal="right"/>
    </xf>
    <xf numFmtId="0" fontId="8" fillId="2" borderId="1" xfId="6" applyFont="1" applyFill="1" applyBorder="1" applyAlignment="1"/>
    <xf numFmtId="0" fontId="8" fillId="2" borderId="2" xfId="6" applyFont="1" applyFill="1" applyBorder="1" applyAlignment="1">
      <alignment horizontal="right" vertical="top"/>
    </xf>
    <xf numFmtId="0" fontId="8" fillId="2" borderId="3" xfId="6" applyFont="1" applyFill="1" applyBorder="1" applyAlignment="1">
      <alignment horizontal="right" vertical="top"/>
    </xf>
    <xf numFmtId="0" fontId="9" fillId="8" borderId="5" xfId="5" applyFont="1" applyFill="1" applyBorder="1" applyAlignment="1">
      <alignment horizontal="center" vertical="center"/>
    </xf>
    <xf numFmtId="0" fontId="9" fillId="8" borderId="6" xfId="5" applyFont="1" applyFill="1" applyBorder="1" applyAlignment="1">
      <alignment horizontal="center" vertical="center"/>
    </xf>
    <xf numFmtId="0" fontId="8" fillId="0" borderId="7" xfId="6"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8" xfId="5" applyNumberFormat="1" applyFont="1" applyFill="1" applyBorder="1" applyAlignment="1" applyProtection="1">
      <alignment horizontal="right" vertical="center" shrinkToFit="1"/>
    </xf>
    <xf numFmtId="0" fontId="8" fillId="0" borderId="9" xfId="6" applyFont="1" applyFill="1" applyBorder="1" applyAlignment="1">
      <alignment horizontal="center" vertical="center" wrapText="1"/>
    </xf>
    <xf numFmtId="177" fontId="8" fillId="0" borderId="11" xfId="5" applyNumberFormat="1" applyFont="1" applyFill="1" applyBorder="1" applyAlignment="1" applyProtection="1">
      <alignment horizontal="right" vertical="center" shrinkToFit="1"/>
    </xf>
    <xf numFmtId="177" fontId="8" fillId="0" borderId="12" xfId="5" applyNumberFormat="1" applyFont="1" applyFill="1" applyBorder="1" applyAlignment="1" applyProtection="1">
      <alignment horizontal="right" vertical="center" shrinkToFit="1"/>
    </xf>
    <xf numFmtId="177" fontId="8" fillId="0" borderId="24" xfId="5" applyNumberFormat="1" applyFont="1" applyFill="1" applyBorder="1" applyAlignment="1" applyProtection="1">
      <alignment horizontal="right" vertical="center" shrinkToFit="1"/>
    </xf>
    <xf numFmtId="177" fontId="8" fillId="0" borderId="25" xfId="5" applyNumberFormat="1" applyFont="1" applyFill="1" applyBorder="1" applyAlignment="1" applyProtection="1">
      <alignment horizontal="right" vertical="center" shrinkToFit="1"/>
    </xf>
    <xf numFmtId="0" fontId="8" fillId="0" borderId="31" xfId="6" applyFont="1" applyFill="1" applyBorder="1" applyAlignment="1">
      <alignment horizontal="center" vertical="center"/>
    </xf>
    <xf numFmtId="177" fontId="8" fillId="0" borderId="24" xfId="5" applyNumberFormat="1" applyFont="1" applyFill="1" applyBorder="1" applyAlignment="1" applyProtection="1">
      <alignment horizontal="right" vertical="center" shrinkToFit="1"/>
      <protection locked="0"/>
    </xf>
    <xf numFmtId="177" fontId="8" fillId="0" borderId="25" xfId="5" applyNumberFormat="1" applyFont="1" applyFill="1" applyBorder="1" applyAlignment="1" applyProtection="1">
      <alignment horizontal="right" vertical="center" shrinkToFit="1"/>
      <protection locked="0"/>
    </xf>
    <xf numFmtId="0" fontId="8" fillId="0" borderId="32" xfId="6" applyFont="1" applyFill="1" applyBorder="1" applyAlignment="1">
      <alignment horizontal="center" vertical="center"/>
    </xf>
    <xf numFmtId="177" fontId="8" fillId="0" borderId="15" xfId="5" applyNumberFormat="1" applyFont="1" applyFill="1" applyBorder="1" applyAlignment="1" applyProtection="1">
      <alignment horizontal="right" vertical="center" shrinkToFit="1"/>
      <protection locked="0"/>
    </xf>
    <xf numFmtId="177" fontId="8" fillId="0" borderId="16" xfId="5" applyNumberFormat="1" applyFont="1" applyFill="1" applyBorder="1" applyAlignment="1" applyProtection="1">
      <alignment horizontal="right" vertical="center" shrinkToFit="1"/>
      <protection locked="0"/>
    </xf>
    <xf numFmtId="0" fontId="8" fillId="0" borderId="1" xfId="6" applyFont="1" applyFill="1" applyBorder="1" applyAlignment="1">
      <alignment horizontal="center" vertical="center"/>
    </xf>
    <xf numFmtId="177" fontId="8" fillId="0" borderId="33"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1" fillId="0" borderId="28" xfId="1" applyNumberFormat="1" applyFont="1" applyBorder="1" applyAlignment="1">
      <alignment vertical="center"/>
    </xf>
    <xf numFmtId="178" fontId="11" fillId="0" borderId="34" xfId="1" applyNumberFormat="1" applyFont="1" applyBorder="1" applyAlignment="1">
      <alignment vertical="center"/>
    </xf>
    <xf numFmtId="178" fontId="11" fillId="0" borderId="11" xfId="1" applyNumberFormat="1" applyFont="1" applyBorder="1" applyAlignment="1">
      <alignment horizontal="center" vertical="center" wrapText="1"/>
    </xf>
    <xf numFmtId="178" fontId="11" fillId="0" borderId="27" xfId="1" applyNumberFormat="1" applyFont="1" applyBorder="1" applyAlignment="1">
      <alignment horizontal="center" vertical="center"/>
    </xf>
    <xf numFmtId="178" fontId="11" fillId="0" borderId="35" xfId="1" applyNumberFormat="1" applyFont="1" applyBorder="1" applyAlignment="1">
      <alignment horizontal="center" vertical="center"/>
    </xf>
    <xf numFmtId="178" fontId="11" fillId="0" borderId="36" xfId="1" applyNumberFormat="1" applyFont="1" applyBorder="1" applyAlignment="1">
      <alignment horizontal="center" vertical="center"/>
    </xf>
    <xf numFmtId="0" fontId="10" fillId="0" borderId="0" xfId="1"/>
    <xf numFmtId="178" fontId="11" fillId="0" borderId="26" xfId="1" applyNumberFormat="1" applyFont="1" applyBorder="1" applyAlignment="1">
      <alignment vertical="center"/>
    </xf>
    <xf numFmtId="178" fontId="11" fillId="0" borderId="37" xfId="1" applyNumberFormat="1" applyFont="1" applyBorder="1" applyAlignment="1">
      <alignment vertical="center"/>
    </xf>
    <xf numFmtId="0" fontId="10" fillId="0" borderId="30" xfId="1" applyFont="1" applyBorder="1" applyAlignment="1">
      <alignment vertical="center"/>
    </xf>
    <xf numFmtId="178" fontId="11" fillId="0" borderId="28" xfId="1" applyNumberFormat="1" applyFont="1" applyBorder="1" applyAlignment="1">
      <alignment horizontal="center" vertical="center"/>
    </xf>
    <xf numFmtId="178" fontId="11" fillId="0" borderId="38" xfId="1" applyNumberFormat="1" applyFont="1" applyBorder="1" applyAlignment="1">
      <alignment horizontal="center" vertical="center" wrapText="1"/>
    </xf>
    <xf numFmtId="178" fontId="11" fillId="0" borderId="39" xfId="1" applyNumberFormat="1" applyFont="1" applyBorder="1" applyAlignment="1">
      <alignment horizontal="center" vertical="center"/>
    </xf>
    <xf numFmtId="178" fontId="11" fillId="0" borderId="40" xfId="1" applyNumberFormat="1" applyFont="1" applyBorder="1" applyAlignment="1">
      <alignment horizontal="center" vertical="center" wrapText="1"/>
    </xf>
    <xf numFmtId="178" fontId="11" fillId="0" borderId="24" xfId="1" applyNumberFormat="1" applyFont="1" applyBorder="1" applyAlignment="1">
      <alignment horizontal="center" vertical="center"/>
    </xf>
    <xf numFmtId="178" fontId="11" fillId="0" borderId="34" xfId="1" applyNumberFormat="1" applyFont="1" applyBorder="1" applyAlignment="1">
      <alignment horizontal="center" vertical="center"/>
    </xf>
    <xf numFmtId="179" fontId="11" fillId="0" borderId="11" xfId="1" applyNumberFormat="1" applyFont="1" applyFill="1" applyBorder="1" applyAlignment="1">
      <alignment vertical="center"/>
    </xf>
    <xf numFmtId="179" fontId="11" fillId="0" borderId="28" xfId="1" applyNumberFormat="1" applyFont="1" applyFill="1" applyBorder="1" applyAlignment="1">
      <alignment vertical="center"/>
    </xf>
    <xf numFmtId="180" fontId="11" fillId="0" borderId="41" xfId="1" applyNumberFormat="1" applyFont="1" applyFill="1" applyBorder="1" applyAlignment="1">
      <alignment vertical="center"/>
    </xf>
    <xf numFmtId="179" fontId="11" fillId="0" borderId="39" xfId="1" applyNumberFormat="1" applyFont="1" applyFill="1" applyBorder="1" applyAlignment="1">
      <alignment vertical="center"/>
    </xf>
    <xf numFmtId="180" fontId="11" fillId="0" borderId="42" xfId="1" applyNumberFormat="1" applyFont="1" applyFill="1" applyBorder="1" applyAlignment="1">
      <alignment vertical="center"/>
    </xf>
    <xf numFmtId="180" fontId="11" fillId="0" borderId="11" xfId="1" applyNumberFormat="1" applyFont="1" applyBorder="1" applyAlignment="1">
      <alignment vertical="center"/>
    </xf>
    <xf numFmtId="178" fontId="11" fillId="0" borderId="26" xfId="1" applyNumberFormat="1" applyFont="1" applyBorder="1" applyAlignment="1">
      <alignment horizontal="center" vertical="center"/>
    </xf>
    <xf numFmtId="178" fontId="11" fillId="0" borderId="43" xfId="1" applyNumberFormat="1" applyFont="1" applyBorder="1" applyAlignment="1">
      <alignment horizontal="center" vertical="center"/>
    </xf>
    <xf numFmtId="179" fontId="11" fillId="0" borderId="44" xfId="1" applyNumberFormat="1" applyFont="1" applyFill="1" applyBorder="1" applyAlignment="1">
      <alignment vertical="center"/>
    </xf>
    <xf numFmtId="179" fontId="11" fillId="0" borderId="45" xfId="1" applyNumberFormat="1" applyFont="1" applyFill="1" applyBorder="1" applyAlignment="1">
      <alignment vertical="center"/>
    </xf>
    <xf numFmtId="180" fontId="11" fillId="0" borderId="43" xfId="1" applyNumberFormat="1" applyFont="1" applyFill="1" applyBorder="1" applyAlignment="1">
      <alignment vertical="center"/>
    </xf>
    <xf numFmtId="179" fontId="11" fillId="0" borderId="46" xfId="1" applyNumberFormat="1" applyFont="1" applyFill="1" applyBorder="1" applyAlignment="1">
      <alignment vertical="center"/>
    </xf>
    <xf numFmtId="180" fontId="11" fillId="0" borderId="47" xfId="1" applyNumberFormat="1" applyFont="1" applyFill="1" applyBorder="1" applyAlignment="1">
      <alignment vertical="center"/>
    </xf>
    <xf numFmtId="180" fontId="11" fillId="0" borderId="44" xfId="1" applyNumberFormat="1" applyFont="1" applyBorder="1" applyAlignment="1">
      <alignment vertical="center"/>
    </xf>
    <xf numFmtId="179" fontId="11" fillId="0" borderId="44" xfId="1" applyNumberFormat="1" applyFont="1" applyFill="1" applyBorder="1" applyAlignment="1">
      <alignment vertical="center" wrapText="1"/>
    </xf>
    <xf numFmtId="179" fontId="11" fillId="0" borderId="11" xfId="1" applyNumberFormat="1" applyFont="1" applyBorder="1" applyAlignment="1">
      <alignment vertical="center"/>
    </xf>
    <xf numFmtId="179" fontId="11" fillId="0" borderId="28" xfId="1" applyNumberFormat="1" applyFont="1" applyBorder="1" applyAlignment="1">
      <alignment vertical="center"/>
    </xf>
    <xf numFmtId="180" fontId="11" fillId="0" borderId="41" xfId="1" applyNumberFormat="1" applyFont="1" applyBorder="1" applyAlignment="1">
      <alignment vertical="center"/>
    </xf>
    <xf numFmtId="179" fontId="11" fillId="0" borderId="39" xfId="1" applyNumberFormat="1" applyFont="1" applyBorder="1" applyAlignment="1">
      <alignment vertical="center"/>
    </xf>
    <xf numFmtId="180" fontId="11" fillId="0" borderId="48" xfId="1" applyNumberFormat="1" applyFont="1" applyBorder="1" applyAlignment="1">
      <alignment vertical="center"/>
    </xf>
    <xf numFmtId="0" fontId="10" fillId="0" borderId="24" xfId="1" applyBorder="1"/>
    <xf numFmtId="0" fontId="10" fillId="0" borderId="24" xfId="1" applyBorder="1" applyAlignment="1">
      <alignment vertical="center"/>
    </xf>
    <xf numFmtId="0" fontId="12" fillId="0" borderId="24" xfId="1" applyFont="1" applyBorder="1"/>
    <xf numFmtId="0" fontId="10" fillId="0" borderId="0" xfId="2" applyAlignment="1"/>
    <xf numFmtId="0" fontId="10" fillId="0" borderId="24" xfId="2" applyBorder="1" applyAlignment="1"/>
    <xf numFmtId="177" fontId="10" fillId="0" borderId="24" xfId="2" applyNumberFormat="1" applyBorder="1" applyAlignment="1"/>
    <xf numFmtId="0" fontId="14" fillId="0" borderId="0" xfId="9" applyFont="1" applyFill="1">
      <alignment vertical="center"/>
    </xf>
    <xf numFmtId="49" fontId="14" fillId="0" borderId="0" xfId="9" applyNumberFormat="1" applyFont="1" applyFill="1">
      <alignment vertical="center"/>
    </xf>
    <xf numFmtId="0" fontId="14" fillId="0" borderId="0" xfId="9" applyFont="1">
      <alignment vertical="center"/>
    </xf>
    <xf numFmtId="0" fontId="16" fillId="0" borderId="0" xfId="9" applyFont="1" applyFill="1">
      <alignment vertical="center"/>
    </xf>
    <xf numFmtId="0" fontId="17" fillId="0" borderId="0" xfId="9" applyFont="1" applyFill="1">
      <alignment vertical="center"/>
    </xf>
    <xf numFmtId="0" fontId="14" fillId="0" borderId="49" xfId="9" applyFont="1" applyFill="1" applyBorder="1" applyAlignment="1">
      <alignment horizontal="left" vertical="center"/>
    </xf>
    <xf numFmtId="0" fontId="14" fillId="0" borderId="50" xfId="9" applyFont="1" applyFill="1" applyBorder="1" applyAlignment="1">
      <alignment horizontal="left" vertical="center"/>
    </xf>
    <xf numFmtId="0" fontId="14" fillId="0" borderId="51" xfId="9" applyFont="1" applyFill="1" applyBorder="1" applyAlignment="1">
      <alignment horizontal="left" vertical="center"/>
    </xf>
    <xf numFmtId="184" fontId="14" fillId="0" borderId="49" xfId="9" applyNumberFormat="1" applyFont="1" applyFill="1" applyBorder="1" applyAlignment="1">
      <alignment horizontal="right" vertical="center" shrinkToFit="1"/>
    </xf>
    <xf numFmtId="184" fontId="14" fillId="0" borderId="50" xfId="9" applyNumberFormat="1" applyFont="1" applyFill="1" applyBorder="1" applyAlignment="1">
      <alignment horizontal="right" vertical="center" shrinkToFit="1"/>
    </xf>
    <xf numFmtId="184" fontId="14" fillId="0" borderId="51" xfId="9" applyNumberFormat="1" applyFont="1" applyFill="1" applyBorder="1" applyAlignment="1">
      <alignment horizontal="right" vertical="center" shrinkToFit="1"/>
    </xf>
    <xf numFmtId="0" fontId="18" fillId="0" borderId="30" xfId="10" applyFont="1" applyFill="1" applyBorder="1" applyAlignment="1">
      <alignment vertical="center"/>
    </xf>
    <xf numFmtId="184" fontId="14" fillId="0" borderId="49" xfId="9" applyNumberFormat="1" applyFont="1" applyFill="1" applyBorder="1" applyAlignment="1">
      <alignment vertical="center" shrinkToFit="1"/>
    </xf>
    <xf numFmtId="184" fontId="14" fillId="0" borderId="50" xfId="9" applyNumberFormat="1" applyFont="1" applyFill="1" applyBorder="1" applyAlignment="1">
      <alignment vertical="center" shrinkToFit="1"/>
    </xf>
    <xf numFmtId="184" fontId="14" fillId="0" borderId="51" xfId="9" applyNumberFormat="1" applyFont="1" applyFill="1" applyBorder="1" applyAlignment="1">
      <alignment vertical="center" shrinkToFit="1"/>
    </xf>
    <xf numFmtId="0" fontId="14" fillId="0" borderId="7" xfId="9" applyFont="1" applyFill="1" applyBorder="1" applyAlignment="1">
      <alignment horizontal="left" vertical="center"/>
    </xf>
    <xf numFmtId="0" fontId="18" fillId="0" borderId="52" xfId="10" applyFont="1" applyFill="1" applyBorder="1" applyAlignment="1">
      <alignment horizontal="center" vertical="center"/>
    </xf>
    <xf numFmtId="0" fontId="14" fillId="0" borderId="7" xfId="9" applyFont="1" applyFill="1" applyBorder="1" applyAlignment="1">
      <alignment horizontal="center" vertical="center"/>
    </xf>
    <xf numFmtId="0" fontId="14" fillId="0" borderId="53" xfId="9" applyFont="1" applyFill="1" applyBorder="1" applyAlignment="1">
      <alignment horizontal="center" vertical="center"/>
    </xf>
    <xf numFmtId="0" fontId="20" fillId="0" borderId="54" xfId="9" applyFont="1" applyFill="1" applyBorder="1" applyAlignment="1">
      <alignment vertical="center" wrapText="1"/>
    </xf>
    <xf numFmtId="0" fontId="20" fillId="0" borderId="55" xfId="9" applyFont="1" applyFill="1" applyBorder="1" applyAlignment="1">
      <alignment vertical="center" wrapText="1"/>
    </xf>
    <xf numFmtId="181" fontId="14" fillId="0" borderId="53" xfId="9" applyNumberFormat="1" applyFont="1" applyFill="1" applyBorder="1" applyAlignment="1">
      <alignment vertical="center"/>
    </xf>
    <xf numFmtId="181" fontId="14" fillId="0" borderId="54" xfId="9" applyNumberFormat="1" applyFont="1" applyFill="1" applyBorder="1" applyAlignment="1">
      <alignment vertical="center"/>
    </xf>
    <xf numFmtId="181" fontId="14" fillId="0" borderId="55" xfId="9" applyNumberFormat="1" applyFont="1" applyFill="1" applyBorder="1" applyAlignment="1">
      <alignment vertical="center"/>
    </xf>
    <xf numFmtId="0" fontId="14" fillId="0" borderId="7" xfId="9" applyFont="1" applyFill="1" applyBorder="1">
      <alignment vertical="center"/>
    </xf>
    <xf numFmtId="0" fontId="14" fillId="0" borderId="0" xfId="9" applyFont="1" applyFill="1" applyBorder="1">
      <alignment vertical="center"/>
    </xf>
    <xf numFmtId="0" fontId="14" fillId="0" borderId="56" xfId="9" applyFont="1" applyFill="1" applyBorder="1">
      <alignment vertical="center"/>
    </xf>
    <xf numFmtId="49" fontId="14" fillId="0" borderId="7" xfId="9" applyNumberFormat="1" applyFont="1" applyFill="1" applyBorder="1">
      <alignment vertical="center"/>
    </xf>
    <xf numFmtId="49" fontId="14" fillId="0" borderId="0" xfId="9" applyNumberFormat="1" applyFont="1" applyFill="1" applyBorder="1">
      <alignment vertical="center"/>
    </xf>
    <xf numFmtId="0" fontId="14" fillId="0" borderId="0" xfId="9" applyFont="1" applyFill="1" applyBorder="1" applyAlignment="1">
      <alignment vertical="center"/>
    </xf>
    <xf numFmtId="0" fontId="14" fillId="0" borderId="0" xfId="9" applyFont="1" applyFill="1" applyBorder="1" applyAlignment="1">
      <alignment horizontal="center" vertical="center"/>
    </xf>
    <xf numFmtId="49" fontId="14" fillId="0" borderId="0" xfId="9" applyNumberFormat="1" applyFont="1" applyFill="1" applyBorder="1" applyAlignment="1">
      <alignment horizontal="center" vertical="center"/>
    </xf>
    <xf numFmtId="0" fontId="14" fillId="0" borderId="56" xfId="9" applyFont="1" applyFill="1" applyBorder="1" applyAlignment="1">
      <alignment horizontal="center" vertical="center"/>
    </xf>
    <xf numFmtId="0" fontId="14" fillId="0" borderId="53" xfId="9" applyFont="1" applyFill="1" applyBorder="1">
      <alignment vertical="center"/>
    </xf>
    <xf numFmtId="0" fontId="14" fillId="0" borderId="54" xfId="9" applyFont="1" applyFill="1" applyBorder="1">
      <alignment vertical="center"/>
    </xf>
    <xf numFmtId="0" fontId="14" fillId="0" borderId="55" xfId="9" applyFont="1" applyFill="1" applyBorder="1">
      <alignment vertical="center"/>
    </xf>
    <xf numFmtId="0" fontId="14" fillId="0" borderId="0" xfId="3" applyFont="1" applyFill="1">
      <alignment vertical="center"/>
    </xf>
    <xf numFmtId="49" fontId="24" fillId="0" borderId="0" xfId="4" applyNumberFormat="1" applyFont="1">
      <alignment vertical="center"/>
    </xf>
    <xf numFmtId="49" fontId="14" fillId="0" borderId="0" xfId="4" applyNumberFormat="1" applyFont="1">
      <alignment vertical="center"/>
    </xf>
    <xf numFmtId="49" fontId="14" fillId="0" borderId="0" xfId="4" applyNumberFormat="1" applyFont="1" applyFill="1">
      <alignment vertical="center"/>
    </xf>
    <xf numFmtId="0" fontId="14" fillId="0" borderId="0" xfId="4" applyFont="1">
      <alignment vertical="center"/>
    </xf>
    <xf numFmtId="0" fontId="25" fillId="0" borderId="0" xfId="4" applyFont="1">
      <alignment vertical="center"/>
    </xf>
    <xf numFmtId="0" fontId="3" fillId="0" borderId="40" xfId="4" applyFont="1" applyBorder="1" applyAlignment="1">
      <alignment horizontal="center" vertical="center"/>
    </xf>
    <xf numFmtId="0" fontId="3" fillId="0" borderId="40" xfId="4" applyFont="1" applyBorder="1" applyAlignment="1">
      <alignment vertical="center"/>
    </xf>
    <xf numFmtId="0" fontId="14" fillId="0" borderId="0" xfId="4" applyFont="1" applyBorder="1">
      <alignment vertical="center"/>
    </xf>
    <xf numFmtId="0" fontId="14" fillId="0" borderId="48" xfId="4" applyFont="1" applyBorder="1">
      <alignment vertical="center"/>
    </xf>
    <xf numFmtId="0" fontId="14" fillId="0" borderId="40" xfId="4" applyFont="1" applyBorder="1">
      <alignment vertical="center"/>
    </xf>
    <xf numFmtId="0" fontId="14" fillId="0" borderId="28" xfId="4" applyFont="1" applyBorder="1" applyAlignment="1">
      <alignment horizontal="center" vertical="center"/>
    </xf>
    <xf numFmtId="0" fontId="14" fillId="0" borderId="48" xfId="4" applyFont="1" applyBorder="1" applyAlignment="1">
      <alignment horizontal="center" vertical="center"/>
    </xf>
    <xf numFmtId="0" fontId="14" fillId="0" borderId="57" xfId="4" applyFont="1" applyBorder="1" applyAlignment="1">
      <alignment horizontal="center" vertical="center"/>
    </xf>
    <xf numFmtId="0" fontId="14" fillId="0" borderId="0" xfId="4" applyFont="1" applyFill="1" applyBorder="1" applyAlignment="1">
      <alignment horizontal="center" vertical="center" wrapText="1"/>
    </xf>
    <xf numFmtId="0" fontId="14" fillId="0" borderId="40" xfId="4" applyFont="1" applyFill="1" applyBorder="1" applyAlignment="1">
      <alignment horizontal="center" vertical="center" wrapText="1"/>
    </xf>
    <xf numFmtId="0" fontId="14" fillId="0" borderId="0" xfId="4" applyFont="1" applyBorder="1" applyAlignment="1">
      <alignment horizontal="center" vertical="center"/>
    </xf>
    <xf numFmtId="0" fontId="14" fillId="0" borderId="0" xfId="4" applyFont="1" applyFill="1">
      <alignment vertical="center"/>
    </xf>
    <xf numFmtId="0" fontId="18" fillId="0" borderId="0" xfId="4" applyFont="1" applyBorder="1">
      <alignment vertical="center"/>
    </xf>
    <xf numFmtId="0" fontId="18" fillId="0" borderId="0" xfId="4" applyFont="1">
      <alignment vertical="center"/>
    </xf>
    <xf numFmtId="0" fontId="14" fillId="0" borderId="0" xfId="4" applyFont="1" applyAlignment="1">
      <alignment vertical="center" shrinkToFit="1"/>
    </xf>
    <xf numFmtId="49" fontId="14" fillId="4" borderId="0" xfId="12" applyNumberFormat="1" applyFont="1" applyFill="1" applyProtection="1">
      <alignment vertical="center"/>
    </xf>
    <xf numFmtId="0" fontId="14" fillId="4" borderId="0" xfId="12" applyFont="1" applyFill="1" applyProtection="1">
      <alignment vertical="center"/>
    </xf>
    <xf numFmtId="0" fontId="14" fillId="4" borderId="0" xfId="12" applyFont="1" applyFill="1" applyBorder="1" applyAlignment="1" applyProtection="1">
      <alignment vertical="center"/>
    </xf>
    <xf numFmtId="0" fontId="14" fillId="4" borderId="54" xfId="12" applyFont="1" applyFill="1" applyBorder="1" applyProtection="1">
      <alignment vertical="center"/>
    </xf>
    <xf numFmtId="0" fontId="1" fillId="4" borderId="0" xfId="17" applyFill="1" applyProtection="1">
      <alignment vertical="center"/>
    </xf>
    <xf numFmtId="0" fontId="1" fillId="0" borderId="0" xfId="17" applyProtection="1">
      <alignment vertical="center"/>
    </xf>
    <xf numFmtId="0" fontId="26" fillId="4" borderId="0" xfId="12" applyFont="1" applyFill="1" applyAlignment="1" applyProtection="1">
      <alignment vertical="center"/>
    </xf>
    <xf numFmtId="0" fontId="14" fillId="4" borderId="0" xfId="12" applyFont="1" applyFill="1" applyAlignment="1" applyProtection="1">
      <alignment vertical="center"/>
    </xf>
    <xf numFmtId="0" fontId="1" fillId="4" borderId="0" xfId="17" applyFill="1" applyAlignment="1" applyProtection="1">
      <alignment vertical="center"/>
    </xf>
    <xf numFmtId="0" fontId="1" fillId="0" borderId="0" xfId="17" applyAlignment="1" applyProtection="1">
      <alignment vertical="center"/>
    </xf>
    <xf numFmtId="0" fontId="28" fillId="4" borderId="0" xfId="12" applyFont="1" applyFill="1" applyProtection="1">
      <alignment vertical="center"/>
    </xf>
    <xf numFmtId="0" fontId="29" fillId="4" borderId="0" xfId="12" applyFont="1" applyFill="1" applyProtection="1">
      <alignment vertical="center"/>
    </xf>
    <xf numFmtId="0" fontId="29" fillId="4" borderId="0" xfId="17" applyFont="1" applyFill="1" applyProtection="1">
      <alignment vertical="center"/>
    </xf>
    <xf numFmtId="0" fontId="29" fillId="0" borderId="0" xfId="17" applyFont="1" applyProtection="1">
      <alignment vertical="center"/>
    </xf>
    <xf numFmtId="0" fontId="28" fillId="4" borderId="0" xfId="12" applyFont="1" applyFill="1" applyBorder="1" applyProtection="1">
      <alignment vertical="center"/>
    </xf>
    <xf numFmtId="0" fontId="29" fillId="4" borderId="0" xfId="12" applyFont="1" applyFill="1" applyBorder="1" applyProtection="1">
      <alignment vertical="center"/>
    </xf>
    <xf numFmtId="0" fontId="28" fillId="0" borderId="58" xfId="12" applyFont="1" applyBorder="1" applyAlignment="1" applyProtection="1">
      <alignment horizontal="center" vertical="center" shrinkToFit="1"/>
      <protection locked="0"/>
    </xf>
    <xf numFmtId="0" fontId="28" fillId="0" borderId="58" xfId="12" applyFont="1" applyFill="1" applyBorder="1" applyAlignment="1" applyProtection="1">
      <alignment horizontal="center" vertical="center" shrinkToFit="1"/>
      <protection locked="0"/>
    </xf>
    <xf numFmtId="0" fontId="28" fillId="0" borderId="59" xfId="11" applyFont="1" applyBorder="1" applyAlignment="1" applyProtection="1">
      <alignment horizontal="center" vertical="center" shrinkToFit="1"/>
      <protection locked="0"/>
    </xf>
    <xf numFmtId="0" fontId="28" fillId="0" borderId="60" xfId="12" applyFont="1" applyBorder="1" applyAlignment="1" applyProtection="1">
      <alignment horizontal="center" vertical="center" shrinkToFit="1"/>
      <protection locked="0"/>
    </xf>
    <xf numFmtId="0" fontId="28" fillId="0" borderId="60" xfId="12" applyFont="1" applyFill="1" applyBorder="1" applyAlignment="1" applyProtection="1">
      <alignment horizontal="center" vertical="center" shrinkToFit="1"/>
      <protection locked="0"/>
    </xf>
    <xf numFmtId="0" fontId="28" fillId="0" borderId="61" xfId="11" applyFont="1" applyBorder="1" applyAlignment="1" applyProtection="1">
      <alignment horizontal="center" vertical="center" shrinkToFit="1"/>
      <protection locked="0"/>
    </xf>
    <xf numFmtId="0" fontId="28" fillId="5" borderId="14" xfId="12" applyFont="1" applyFill="1" applyBorder="1" applyAlignment="1" applyProtection="1">
      <alignment horizontal="center" vertical="center" shrinkToFit="1"/>
      <protection locked="0"/>
    </xf>
    <xf numFmtId="0" fontId="21" fillId="4" borderId="0" xfId="12" applyFont="1" applyFill="1" applyProtection="1">
      <alignment vertical="center"/>
    </xf>
    <xf numFmtId="0" fontId="28" fillId="0" borderId="62" xfId="12" applyFont="1" applyBorder="1" applyAlignment="1" applyProtection="1">
      <alignment horizontal="center" vertical="center" shrinkToFit="1"/>
      <protection locked="0"/>
    </xf>
    <xf numFmtId="0" fontId="28" fillId="4" borderId="61" xfId="12" applyFont="1" applyFill="1" applyBorder="1" applyAlignment="1" applyProtection="1">
      <alignment horizontal="center" vertical="center" shrinkToFit="1"/>
      <protection locked="0"/>
    </xf>
    <xf numFmtId="0" fontId="1" fillId="4" borderId="0" xfId="17" applyFont="1" applyFill="1" applyProtection="1">
      <alignment vertical="center"/>
    </xf>
    <xf numFmtId="0" fontId="28" fillId="0" borderId="63" xfId="12" applyFont="1" applyBorder="1" applyAlignment="1" applyProtection="1">
      <alignment horizontal="center" vertical="center" shrinkToFit="1"/>
      <protection locked="0"/>
    </xf>
    <xf numFmtId="0" fontId="28" fillId="4" borderId="0" xfId="12" applyFont="1" applyFill="1" applyBorder="1" applyAlignment="1" applyProtection="1">
      <alignment horizontal="center" vertical="center" shrinkToFit="1"/>
    </xf>
    <xf numFmtId="0" fontId="28" fillId="4" borderId="0" xfId="12" applyFont="1" applyFill="1" applyBorder="1" applyAlignment="1" applyProtection="1">
      <alignment horizontal="left" vertical="center" shrinkToFit="1"/>
    </xf>
    <xf numFmtId="177" fontId="28" fillId="4" borderId="0" xfId="12" applyNumberFormat="1" applyFont="1" applyFill="1" applyBorder="1" applyAlignment="1" applyProtection="1">
      <alignment horizontal="right" vertical="center" shrinkToFit="1"/>
    </xf>
    <xf numFmtId="177" fontId="28" fillId="4" borderId="0" xfId="12" applyNumberFormat="1" applyFont="1" applyFill="1" applyBorder="1" applyAlignment="1" applyProtection="1">
      <alignment horizontal="left" vertical="center" shrinkToFit="1"/>
    </xf>
    <xf numFmtId="0" fontId="21" fillId="4" borderId="0" xfId="12" applyFont="1" applyFill="1" applyBorder="1" applyProtection="1">
      <alignment vertical="center"/>
    </xf>
    <xf numFmtId="0" fontId="28" fillId="4" borderId="54" xfId="12" applyFont="1" applyFill="1" applyBorder="1" applyAlignment="1" applyProtection="1">
      <alignment vertical="center"/>
    </xf>
    <xf numFmtId="0" fontId="28" fillId="4" borderId="54" xfId="12" applyFont="1" applyFill="1" applyBorder="1" applyAlignment="1" applyProtection="1">
      <alignment horizontal="center" vertical="center"/>
    </xf>
    <xf numFmtId="0" fontId="28" fillId="4" borderId="35" xfId="12" applyFont="1" applyFill="1" applyBorder="1" applyProtection="1">
      <alignment vertical="center"/>
    </xf>
    <xf numFmtId="0" fontId="28" fillId="4" borderId="9" xfId="12" applyFont="1" applyFill="1" applyBorder="1" applyAlignment="1" applyProtection="1">
      <alignment vertical="center"/>
    </xf>
    <xf numFmtId="0" fontId="28" fillId="4" borderId="48" xfId="12" applyFont="1" applyFill="1" applyBorder="1" applyAlignment="1" applyProtection="1">
      <alignment vertical="center"/>
    </xf>
    <xf numFmtId="0" fontId="28" fillId="4" borderId="0" xfId="12" applyFont="1" applyFill="1" applyBorder="1" applyAlignment="1" applyProtection="1">
      <alignment vertical="center"/>
    </xf>
    <xf numFmtId="0" fontId="28" fillId="4" borderId="56" xfId="12" applyFont="1" applyFill="1" applyBorder="1" applyAlignment="1" applyProtection="1">
      <alignment vertical="center"/>
    </xf>
    <xf numFmtId="0" fontId="28" fillId="4" borderId="0" xfId="12" applyFont="1" applyFill="1" applyAlignment="1" applyProtection="1">
      <alignment vertical="center"/>
    </xf>
    <xf numFmtId="0" fontId="28" fillId="4" borderId="0" xfId="12" applyFont="1" applyFill="1" applyBorder="1" applyAlignment="1" applyProtection="1">
      <alignment horizontal="center" vertical="center"/>
    </xf>
    <xf numFmtId="0" fontId="29" fillId="4" borderId="0" xfId="12" applyFont="1" applyFill="1" applyAlignment="1" applyProtection="1">
      <alignment vertical="center"/>
    </xf>
    <xf numFmtId="0" fontId="29" fillId="4" borderId="0" xfId="12" applyFont="1" applyFill="1" applyBorder="1" applyAlignment="1" applyProtection="1">
      <alignment horizontal="center" vertical="center"/>
    </xf>
    <xf numFmtId="0" fontId="29" fillId="4" borderId="7" xfId="12" applyFont="1" applyFill="1" applyBorder="1" applyAlignment="1" applyProtection="1">
      <alignment vertical="center"/>
    </xf>
    <xf numFmtId="0" fontId="29" fillId="4" borderId="0" xfId="12" applyFont="1" applyFill="1" applyBorder="1" applyAlignment="1" applyProtection="1">
      <alignment vertical="center"/>
    </xf>
    <xf numFmtId="0" fontId="31" fillId="4" borderId="0" xfId="17" applyFont="1" applyFill="1" applyProtection="1">
      <alignment vertical="center"/>
    </xf>
    <xf numFmtId="0" fontId="1" fillId="0" borderId="0" xfId="17">
      <alignment vertical="center"/>
    </xf>
    <xf numFmtId="0" fontId="10" fillId="4" borderId="0" xfId="1" applyFill="1" applyProtection="1">
      <protection hidden="1"/>
    </xf>
    <xf numFmtId="0" fontId="10" fillId="4" borderId="0" xfId="1" applyFill="1"/>
    <xf numFmtId="0" fontId="1" fillId="0" borderId="0" xfId="13" applyFont="1" applyFill="1">
      <alignment vertical="center"/>
    </xf>
    <xf numFmtId="0" fontId="1" fillId="0" borderId="0" xfId="13" applyFont="1" applyFill="1" applyBorder="1">
      <alignment vertical="center"/>
    </xf>
    <xf numFmtId="0" fontId="28" fillId="0" borderId="28" xfId="13" applyFont="1" applyFill="1" applyBorder="1">
      <alignment vertical="center"/>
    </xf>
    <xf numFmtId="0" fontId="1" fillId="0" borderId="48" xfId="13" applyFont="1" applyFill="1" applyBorder="1">
      <alignment vertical="center"/>
    </xf>
    <xf numFmtId="0" fontId="1" fillId="0" borderId="34" xfId="13" applyFont="1" applyFill="1" applyBorder="1">
      <alignment vertical="center"/>
    </xf>
    <xf numFmtId="0" fontId="1" fillId="0" borderId="57" xfId="13" applyFont="1" applyFill="1" applyBorder="1">
      <alignment vertical="center"/>
    </xf>
    <xf numFmtId="178" fontId="3" fillId="0" borderId="0" xfId="13" applyNumberFormat="1" applyFont="1" applyFill="1" applyBorder="1">
      <alignment vertical="center"/>
    </xf>
    <xf numFmtId="0" fontId="1" fillId="0" borderId="64" xfId="13" applyFont="1" applyFill="1" applyBorder="1">
      <alignment vertical="center"/>
    </xf>
    <xf numFmtId="0" fontId="1" fillId="4" borderId="28" xfId="13" applyFont="1" applyFill="1" applyBorder="1">
      <alignment vertical="center"/>
    </xf>
    <xf numFmtId="0" fontId="1" fillId="4" borderId="48" xfId="13" applyFont="1" applyFill="1" applyBorder="1">
      <alignment vertical="center"/>
    </xf>
    <xf numFmtId="0" fontId="1" fillId="4" borderId="34" xfId="13" applyFont="1" applyFill="1" applyBorder="1">
      <alignment vertical="center"/>
    </xf>
    <xf numFmtId="0" fontId="1" fillId="4" borderId="27" xfId="13" applyFont="1" applyFill="1" applyBorder="1">
      <alignment vertical="center"/>
    </xf>
    <xf numFmtId="0" fontId="1" fillId="4" borderId="35" xfId="13" applyFont="1" applyFill="1" applyBorder="1">
      <alignment vertical="center"/>
    </xf>
    <xf numFmtId="0" fontId="1" fillId="4" borderId="36" xfId="13" applyFont="1" applyFill="1" applyBorder="1">
      <alignment vertical="center"/>
    </xf>
    <xf numFmtId="178" fontId="3" fillId="4" borderId="26" xfId="13" applyNumberFormat="1" applyFont="1" applyFill="1" applyBorder="1">
      <alignment vertical="center"/>
    </xf>
    <xf numFmtId="178" fontId="3" fillId="4" borderId="40" xfId="13" applyNumberFormat="1" applyFont="1" applyFill="1" applyBorder="1">
      <alignment vertical="center"/>
    </xf>
    <xf numFmtId="178" fontId="3" fillId="4" borderId="37" xfId="13" applyNumberFormat="1" applyFont="1" applyFill="1" applyBorder="1">
      <alignment vertical="center"/>
    </xf>
    <xf numFmtId="178" fontId="3" fillId="4" borderId="24" xfId="13" applyNumberFormat="1" applyFont="1" applyFill="1" applyBorder="1" applyAlignment="1">
      <alignment horizontal="center" vertical="center"/>
    </xf>
    <xf numFmtId="178" fontId="14" fillId="4" borderId="65" xfId="13" applyNumberFormat="1" applyFont="1" applyFill="1" applyBorder="1" applyAlignment="1">
      <alignment horizontal="center" vertical="center"/>
    </xf>
    <xf numFmtId="178" fontId="3" fillId="4" borderId="38" xfId="13" applyNumberFormat="1" applyFont="1" applyFill="1" applyBorder="1" applyAlignment="1">
      <alignment horizontal="center" vertical="center"/>
    </xf>
    <xf numFmtId="177" fontId="3" fillId="4" borderId="30" xfId="14" applyNumberFormat="1" applyFont="1" applyFill="1" applyBorder="1" applyAlignment="1">
      <alignment horizontal="right" vertical="center" shrinkToFit="1"/>
    </xf>
    <xf numFmtId="177" fontId="3" fillId="4" borderId="26" xfId="14" applyNumberFormat="1" applyFont="1" applyFill="1" applyBorder="1" applyAlignment="1">
      <alignment horizontal="right" vertical="center" shrinkToFit="1"/>
    </xf>
    <xf numFmtId="187" fontId="3" fillId="4" borderId="66" xfId="14" applyNumberFormat="1" applyFont="1" applyFill="1" applyBorder="1" applyAlignment="1">
      <alignment horizontal="right" vertical="center" shrinkToFit="1"/>
    </xf>
    <xf numFmtId="177" fontId="3" fillId="4" borderId="24" xfId="14" applyNumberFormat="1" applyFont="1" applyFill="1" applyBorder="1" applyAlignment="1">
      <alignment horizontal="right" vertical="center" shrinkToFit="1"/>
    </xf>
    <xf numFmtId="177" fontId="3" fillId="4" borderId="27" xfId="14" applyNumberFormat="1" applyFont="1" applyFill="1" applyBorder="1" applyAlignment="1">
      <alignment horizontal="right" vertical="center" shrinkToFit="1"/>
    </xf>
    <xf numFmtId="187" fontId="3" fillId="4" borderId="38" xfId="14" applyNumberFormat="1" applyFont="1" applyFill="1" applyBorder="1" applyAlignment="1">
      <alignment horizontal="right" vertical="center" shrinkToFit="1"/>
    </xf>
    <xf numFmtId="189" fontId="3" fillId="0" borderId="0" xfId="13" applyNumberFormat="1" applyFont="1" applyFill="1" applyBorder="1">
      <alignment vertical="center"/>
    </xf>
    <xf numFmtId="178" fontId="3" fillId="0" borderId="27" xfId="13" applyNumberFormat="1" applyFont="1" applyFill="1" applyBorder="1">
      <alignment vertical="center"/>
    </xf>
    <xf numFmtId="178" fontId="3" fillId="0" borderId="35" xfId="13" applyNumberFormat="1" applyFont="1" applyFill="1" applyBorder="1">
      <alignment vertical="center"/>
    </xf>
    <xf numFmtId="178" fontId="3" fillId="0" borderId="36" xfId="13" applyNumberFormat="1" applyFont="1" applyFill="1" applyBorder="1">
      <alignment vertical="center"/>
    </xf>
    <xf numFmtId="178" fontId="3" fillId="0" borderId="24" xfId="13" applyNumberFormat="1" applyFont="1" applyFill="1" applyBorder="1" applyAlignment="1">
      <alignment horizontal="center" vertical="center"/>
    </xf>
    <xf numFmtId="178" fontId="3" fillId="0" borderId="65" xfId="13" applyNumberFormat="1" applyFont="1" applyFill="1" applyBorder="1" applyAlignment="1">
      <alignment horizontal="center" vertical="center"/>
    </xf>
    <xf numFmtId="178" fontId="3" fillId="0" borderId="38" xfId="13" applyNumberFormat="1" applyFont="1" applyFill="1" applyBorder="1" applyAlignment="1">
      <alignment horizontal="center" vertical="center"/>
    </xf>
    <xf numFmtId="178" fontId="3" fillId="0" borderId="0" xfId="13" applyNumberFormat="1" applyFont="1" applyFill="1" applyBorder="1" applyAlignment="1">
      <alignment horizontal="center" vertical="center"/>
    </xf>
    <xf numFmtId="178" fontId="3" fillId="0" borderId="57" xfId="13" applyNumberFormat="1" applyFont="1" applyFill="1" applyBorder="1">
      <alignment vertical="center"/>
    </xf>
    <xf numFmtId="190" fontId="11" fillId="0" borderId="24" xfId="13" applyNumberFormat="1" applyFont="1" applyFill="1" applyBorder="1" applyAlignment="1">
      <alignment horizontal="right" vertical="center" shrinkToFit="1"/>
    </xf>
    <xf numFmtId="190" fontId="11" fillId="0" borderId="65" xfId="13" applyNumberFormat="1" applyFont="1" applyFill="1" applyBorder="1" applyAlignment="1">
      <alignment horizontal="right" vertical="center" shrinkToFit="1"/>
    </xf>
    <xf numFmtId="190" fontId="3" fillId="0" borderId="38" xfId="13" applyNumberFormat="1" applyFont="1" applyFill="1" applyBorder="1" applyAlignment="1">
      <alignment horizontal="right" vertical="center" shrinkToFit="1"/>
    </xf>
    <xf numFmtId="178" fontId="3" fillId="0" borderId="64" xfId="13" applyNumberFormat="1" applyFont="1" applyFill="1" applyBorder="1">
      <alignment vertical="center"/>
    </xf>
    <xf numFmtId="178" fontId="3" fillId="0" borderId="0" xfId="13" applyNumberFormat="1" applyFont="1" applyFill="1">
      <alignment vertical="center"/>
    </xf>
    <xf numFmtId="187" fontId="11" fillId="0" borderId="24" xfId="13" applyNumberFormat="1" applyFont="1" applyFill="1" applyBorder="1" applyAlignment="1">
      <alignment horizontal="right" vertical="center" shrinkToFit="1"/>
    </xf>
    <xf numFmtId="187" fontId="11" fillId="0" borderId="65" xfId="13" applyNumberFormat="1" applyFont="1" applyFill="1" applyBorder="1" applyAlignment="1">
      <alignment horizontal="right" vertical="center" shrinkToFit="1"/>
    </xf>
    <xf numFmtId="187" fontId="3" fillId="0" borderId="38" xfId="13" applyNumberFormat="1" applyFont="1" applyFill="1" applyBorder="1" applyAlignment="1">
      <alignment horizontal="right" vertical="center" shrinkToFit="1"/>
    </xf>
    <xf numFmtId="178" fontId="3" fillId="0" borderId="26" xfId="13" applyNumberFormat="1" applyFont="1" applyFill="1" applyBorder="1">
      <alignment vertical="center"/>
    </xf>
    <xf numFmtId="178" fontId="3" fillId="0" borderId="40" xfId="13" applyNumberFormat="1" applyFont="1" applyFill="1" applyBorder="1">
      <alignment vertical="center"/>
    </xf>
    <xf numFmtId="189" fontId="3" fillId="0" borderId="40" xfId="13" applyNumberFormat="1" applyFont="1" applyFill="1" applyBorder="1">
      <alignment vertical="center"/>
    </xf>
    <xf numFmtId="178" fontId="3" fillId="0" borderId="37" xfId="13" applyNumberFormat="1" applyFont="1" applyFill="1" applyBorder="1">
      <alignment vertical="center"/>
    </xf>
    <xf numFmtId="0" fontId="3" fillId="0" borderId="0" xfId="13" applyFont="1" applyFill="1">
      <alignment vertical="center"/>
    </xf>
    <xf numFmtId="0" fontId="1" fillId="0" borderId="34" xfId="13" applyFont="1" applyFill="1" applyBorder="1" applyAlignment="1"/>
    <xf numFmtId="0" fontId="1" fillId="0" borderId="64" xfId="13" applyFont="1" applyFill="1" applyBorder="1" applyAlignment="1"/>
    <xf numFmtId="177" fontId="3" fillId="4" borderId="24" xfId="13" applyNumberFormat="1" applyFont="1" applyFill="1" applyBorder="1" applyAlignment="1">
      <alignment horizontal="right" vertical="center" shrinkToFit="1"/>
    </xf>
    <xf numFmtId="177" fontId="3" fillId="4" borderId="65" xfId="13" applyNumberFormat="1" applyFont="1" applyFill="1" applyBorder="1" applyAlignment="1">
      <alignment horizontal="right" vertical="center" shrinkToFit="1"/>
    </xf>
    <xf numFmtId="187" fontId="3" fillId="4" borderId="38" xfId="13" applyNumberFormat="1" applyFont="1" applyFill="1" applyBorder="1" applyAlignment="1">
      <alignment horizontal="right" vertical="center" shrinkToFit="1"/>
    </xf>
    <xf numFmtId="177" fontId="3" fillId="0" borderId="24" xfId="13" applyNumberFormat="1" applyFont="1" applyFill="1" applyBorder="1" applyAlignment="1">
      <alignment horizontal="right" vertical="center" shrinkToFit="1"/>
    </xf>
    <xf numFmtId="177" fontId="3" fillId="0" borderId="65" xfId="13" applyNumberFormat="1" applyFont="1" applyFill="1" applyBorder="1" applyAlignment="1">
      <alignment horizontal="right" vertical="center" shrinkToFit="1"/>
    </xf>
    <xf numFmtId="0" fontId="3" fillId="0" borderId="0" xfId="13" applyFont="1" applyFill="1" applyBorder="1" applyAlignment="1"/>
    <xf numFmtId="0" fontId="1" fillId="0" borderId="0" xfId="13" applyFont="1" applyFill="1" applyBorder="1" applyAlignment="1"/>
    <xf numFmtId="189" fontId="3" fillId="0" borderId="48" xfId="13" applyNumberFormat="1" applyFont="1" applyFill="1" applyBorder="1">
      <alignment vertical="center"/>
    </xf>
    <xf numFmtId="0" fontId="1" fillId="0" borderId="40" xfId="13" applyFont="1" applyFill="1" applyBorder="1">
      <alignment vertical="center"/>
    </xf>
    <xf numFmtId="0" fontId="28" fillId="0" borderId="57" xfId="13" applyFont="1" applyFill="1" applyBorder="1">
      <alignment vertical="center"/>
    </xf>
    <xf numFmtId="0" fontId="1" fillId="0" borderId="40" xfId="14" applyFont="1" applyFill="1" applyBorder="1">
      <alignment vertical="center"/>
    </xf>
    <xf numFmtId="189" fontId="3" fillId="0" borderId="40" xfId="14" applyNumberFormat="1" applyFont="1" applyFill="1" applyBorder="1">
      <alignment vertical="center"/>
    </xf>
    <xf numFmtId="178" fontId="11" fillId="0" borderId="28" xfId="15" applyNumberFormat="1" applyFont="1" applyBorder="1" applyAlignment="1">
      <alignment vertical="center"/>
    </xf>
    <xf numFmtId="178" fontId="11" fillId="0" borderId="34" xfId="15" applyNumberFormat="1" applyFont="1" applyBorder="1" applyAlignment="1">
      <alignment vertical="center"/>
    </xf>
    <xf numFmtId="178" fontId="11" fillId="0" borderId="26" xfId="15" applyNumberFormat="1" applyFont="1" applyBorder="1" applyAlignment="1">
      <alignment vertical="center"/>
    </xf>
    <xf numFmtId="178" fontId="11" fillId="0" borderId="37" xfId="15" applyNumberFormat="1" applyFont="1" applyBorder="1" applyAlignment="1">
      <alignment vertical="center"/>
    </xf>
    <xf numFmtId="178" fontId="11" fillId="0" borderId="28" xfId="15" applyNumberFormat="1" applyFont="1" applyBorder="1" applyAlignment="1">
      <alignment horizontal="center" vertical="center"/>
    </xf>
    <xf numFmtId="178" fontId="11" fillId="0" borderId="38" xfId="15" applyNumberFormat="1" applyFont="1" applyBorder="1" applyAlignment="1">
      <alignment horizontal="center" vertical="center" wrapText="1"/>
    </xf>
    <xf numFmtId="178" fontId="18" fillId="0" borderId="39" xfId="15" applyNumberFormat="1" applyFont="1" applyBorder="1" applyAlignment="1">
      <alignment horizontal="center" vertical="center"/>
    </xf>
    <xf numFmtId="178" fontId="11" fillId="0" borderId="40" xfId="15" applyNumberFormat="1" applyFont="1" applyBorder="1" applyAlignment="1">
      <alignment horizontal="center" vertical="center" wrapText="1"/>
    </xf>
    <xf numFmtId="178" fontId="11" fillId="0" borderId="24" xfId="15" applyNumberFormat="1" applyFont="1" applyBorder="1" applyAlignment="1">
      <alignment horizontal="center" vertical="center"/>
    </xf>
    <xf numFmtId="177" fontId="11" fillId="0" borderId="11" xfId="16" applyNumberFormat="1" applyFont="1" applyFill="1" applyBorder="1" applyAlignment="1">
      <alignment horizontal="right" vertical="center" shrinkToFit="1"/>
    </xf>
    <xf numFmtId="177" fontId="11" fillId="0" borderId="28" xfId="16" applyNumberFormat="1" applyFont="1" applyFill="1" applyBorder="1" applyAlignment="1">
      <alignment horizontal="right" vertical="center" shrinkToFit="1"/>
    </xf>
    <xf numFmtId="187" fontId="11" fillId="0" borderId="41" xfId="16" applyNumberFormat="1" applyFont="1" applyFill="1" applyBorder="1" applyAlignment="1">
      <alignment horizontal="right" vertical="center" shrinkToFit="1"/>
    </xf>
    <xf numFmtId="177" fontId="11" fillId="0" borderId="39" xfId="16" applyNumberFormat="1" applyFont="1" applyFill="1" applyBorder="1" applyAlignment="1">
      <alignment horizontal="right" vertical="center" shrinkToFit="1"/>
    </xf>
    <xf numFmtId="187" fontId="11" fillId="0" borderId="42" xfId="16" applyNumberFormat="1" applyFont="1" applyFill="1" applyBorder="1" applyAlignment="1">
      <alignment horizontal="right" vertical="center" shrinkToFit="1"/>
    </xf>
    <xf numFmtId="187" fontId="11" fillId="0" borderId="11" xfId="16" applyNumberFormat="1" applyFont="1" applyBorder="1" applyAlignment="1">
      <alignment horizontal="right" vertical="center" shrinkToFit="1"/>
    </xf>
    <xf numFmtId="178" fontId="11" fillId="0" borderId="26" xfId="15" applyNumberFormat="1" applyFont="1" applyBorder="1" applyAlignment="1">
      <alignment horizontal="center" vertical="center"/>
    </xf>
    <xf numFmtId="178" fontId="11" fillId="0" borderId="43" xfId="15" applyNumberFormat="1" applyFont="1" applyBorder="1" applyAlignment="1">
      <alignment horizontal="center" vertical="center"/>
    </xf>
    <xf numFmtId="177" fontId="11" fillId="0" borderId="44" xfId="16" applyNumberFormat="1" applyFont="1" applyFill="1" applyBorder="1" applyAlignment="1">
      <alignment horizontal="right" vertical="center" shrinkToFit="1"/>
    </xf>
    <xf numFmtId="177" fontId="11" fillId="0" borderId="45" xfId="16" applyNumberFormat="1" applyFont="1" applyFill="1" applyBorder="1" applyAlignment="1">
      <alignment horizontal="right" vertical="center" shrinkToFit="1"/>
    </xf>
    <xf numFmtId="187" fontId="11" fillId="0" borderId="43" xfId="16" applyNumberFormat="1" applyFont="1" applyFill="1" applyBorder="1" applyAlignment="1">
      <alignment horizontal="right" vertical="center" shrinkToFit="1"/>
    </xf>
    <xf numFmtId="177" fontId="11" fillId="0" borderId="46" xfId="16" applyNumberFormat="1" applyFont="1" applyFill="1" applyBorder="1" applyAlignment="1">
      <alignment horizontal="right" vertical="center" shrinkToFit="1"/>
    </xf>
    <xf numFmtId="187" fontId="11" fillId="0" borderId="47" xfId="16" applyNumberFormat="1" applyFont="1" applyFill="1" applyBorder="1" applyAlignment="1">
      <alignment horizontal="right" vertical="center" shrinkToFit="1"/>
    </xf>
    <xf numFmtId="187" fontId="11" fillId="0" borderId="44" xfId="16" applyNumberFormat="1" applyFont="1" applyBorder="1" applyAlignment="1">
      <alignment horizontal="right" vertical="center" shrinkToFit="1"/>
    </xf>
    <xf numFmtId="178" fontId="11" fillId="0" borderId="34" xfId="15" applyNumberFormat="1" applyFont="1" applyBorder="1" applyAlignment="1">
      <alignment horizontal="center" vertical="center"/>
    </xf>
    <xf numFmtId="177" fontId="11" fillId="0" borderId="11" xfId="16" applyNumberFormat="1" applyFont="1" applyBorder="1" applyAlignment="1">
      <alignment horizontal="right" vertical="center" shrinkToFit="1"/>
    </xf>
    <xf numFmtId="177" fontId="11" fillId="0" borderId="28" xfId="16" applyNumberFormat="1" applyFont="1" applyBorder="1" applyAlignment="1">
      <alignment horizontal="right" vertical="center" shrinkToFit="1"/>
    </xf>
    <xf numFmtId="187" fontId="11" fillId="0" borderId="41" xfId="16" applyNumberFormat="1" applyFont="1" applyBorder="1" applyAlignment="1">
      <alignment horizontal="right" vertical="center" shrinkToFit="1"/>
    </xf>
    <xf numFmtId="177" fontId="11" fillId="0" borderId="39" xfId="16" applyNumberFormat="1" applyFont="1" applyBorder="1" applyAlignment="1">
      <alignment horizontal="right" vertical="center" shrinkToFit="1"/>
    </xf>
    <xf numFmtId="187" fontId="11" fillId="0" borderId="48" xfId="16" applyNumberFormat="1" applyFont="1" applyBorder="1" applyAlignment="1">
      <alignment horizontal="right" vertical="center" shrinkToFit="1"/>
    </xf>
    <xf numFmtId="0" fontId="1" fillId="0" borderId="26" xfId="13" applyFont="1" applyFill="1" applyBorder="1">
      <alignment vertical="center"/>
    </xf>
    <xf numFmtId="0" fontId="1" fillId="0" borderId="37" xfId="13" applyFont="1" applyFill="1" applyBorder="1">
      <alignment vertical="center"/>
    </xf>
    <xf numFmtId="181" fontId="14" fillId="0" borderId="7" xfId="9" applyNumberFormat="1" applyFont="1" applyFill="1" applyBorder="1" applyAlignment="1">
      <alignment horizontal="right" vertical="center" shrinkToFit="1"/>
    </xf>
    <xf numFmtId="181" fontId="14" fillId="0" borderId="0" xfId="9" applyNumberFormat="1" applyFont="1" applyFill="1" applyBorder="1" applyAlignment="1">
      <alignment horizontal="right" vertical="center" shrinkToFit="1"/>
    </xf>
    <xf numFmtId="181" fontId="14" fillId="0" borderId="56" xfId="9" applyNumberFormat="1" applyFont="1" applyFill="1" applyBorder="1" applyAlignment="1">
      <alignment horizontal="right" vertical="center" shrinkToFit="1"/>
    </xf>
    <xf numFmtId="178" fontId="14" fillId="0" borderId="7" xfId="9" applyNumberFormat="1" applyFont="1" applyFill="1" applyBorder="1" applyAlignment="1">
      <alignment horizontal="right" vertical="center" shrinkToFit="1"/>
    </xf>
    <xf numFmtId="178" fontId="14" fillId="0" borderId="0" xfId="9" applyNumberFormat="1" applyFont="1" applyFill="1" applyBorder="1" applyAlignment="1">
      <alignment horizontal="right" vertical="center" shrinkToFit="1"/>
    </xf>
    <xf numFmtId="178" fontId="14" fillId="0" borderId="56" xfId="9" applyNumberFormat="1" applyFont="1" applyFill="1" applyBorder="1" applyAlignment="1">
      <alignment horizontal="right" vertical="center" shrinkToFit="1"/>
    </xf>
    <xf numFmtId="0" fontId="14" fillId="0" borderId="7" xfId="9" applyFont="1" applyFill="1" applyBorder="1" applyAlignment="1">
      <alignment horizontal="left" vertical="center"/>
    </xf>
    <xf numFmtId="0" fontId="14" fillId="0" borderId="0" xfId="9" applyFont="1" applyFill="1" applyBorder="1" applyAlignment="1">
      <alignment horizontal="left" vertical="center"/>
    </xf>
    <xf numFmtId="0" fontId="14" fillId="0" borderId="56" xfId="9" applyFont="1" applyFill="1" applyBorder="1" applyAlignment="1">
      <alignment horizontal="left" vertical="center"/>
    </xf>
    <xf numFmtId="49" fontId="15" fillId="0" borderId="0" xfId="9" applyNumberFormat="1" applyFont="1" applyFill="1" applyAlignment="1">
      <alignment horizontal="center" vertical="center"/>
    </xf>
    <xf numFmtId="0" fontId="14" fillId="0" borderId="4" xfId="9" applyFont="1" applyFill="1" applyBorder="1" applyAlignment="1">
      <alignment horizontal="center" vertical="center"/>
    </xf>
    <xf numFmtId="0" fontId="14" fillId="0" borderId="17" xfId="9" applyFont="1" applyFill="1" applyBorder="1" applyAlignment="1">
      <alignment horizontal="center" vertical="center"/>
    </xf>
    <xf numFmtId="0" fontId="14" fillId="0" borderId="5" xfId="9" applyFont="1" applyFill="1" applyBorder="1" applyAlignment="1">
      <alignment horizontal="center" vertical="center"/>
    </xf>
    <xf numFmtId="0" fontId="14" fillId="0" borderId="31" xfId="9" applyFont="1" applyFill="1" applyBorder="1" applyAlignment="1">
      <alignment horizontal="center" vertical="center"/>
    </xf>
    <xf numFmtId="0" fontId="14" fillId="0" borderId="64" xfId="9" applyFont="1" applyFill="1" applyBorder="1" applyAlignment="1">
      <alignment horizontal="center" vertical="center"/>
    </xf>
    <xf numFmtId="0" fontId="14" fillId="0" borderId="67" xfId="9" applyFont="1" applyFill="1" applyBorder="1" applyAlignment="1">
      <alignment horizontal="center" vertical="center"/>
    </xf>
    <xf numFmtId="0" fontId="14" fillId="0" borderId="68" xfId="9" applyFont="1" applyFill="1" applyBorder="1" applyAlignment="1">
      <alignment horizontal="center" vertical="center"/>
    </xf>
    <xf numFmtId="0" fontId="14" fillId="0" borderId="37" xfId="9" applyFont="1" applyFill="1" applyBorder="1" applyAlignment="1">
      <alignment horizontal="center" vertical="center"/>
    </xf>
    <xf numFmtId="0" fontId="14" fillId="0" borderId="30" xfId="9" applyFont="1" applyFill="1" applyBorder="1" applyAlignment="1">
      <alignment horizontal="center" vertical="center"/>
    </xf>
    <xf numFmtId="0" fontId="14" fillId="0" borderId="69" xfId="9" applyFont="1" applyFill="1" applyBorder="1" applyAlignment="1">
      <alignment horizontal="center" vertical="center"/>
    </xf>
    <xf numFmtId="0" fontId="14" fillId="0" borderId="8" xfId="9" applyFont="1" applyFill="1" applyBorder="1" applyAlignment="1">
      <alignment horizontal="center" vertical="center"/>
    </xf>
    <xf numFmtId="0" fontId="14" fillId="0" borderId="57" xfId="9" applyFont="1" applyFill="1" applyBorder="1" applyAlignment="1">
      <alignment horizontal="center" vertical="center"/>
    </xf>
    <xf numFmtId="0" fontId="14" fillId="0" borderId="70" xfId="9" applyFont="1" applyFill="1" applyBorder="1" applyAlignment="1">
      <alignment horizontal="center" vertical="center"/>
    </xf>
    <xf numFmtId="0" fontId="14" fillId="0" borderId="26" xfId="9" applyFont="1" applyFill="1" applyBorder="1" applyAlignment="1">
      <alignment horizontal="center" vertical="center"/>
    </xf>
    <xf numFmtId="0" fontId="14" fillId="0" borderId="71" xfId="9" applyFont="1" applyFill="1" applyBorder="1" applyAlignment="1">
      <alignment horizontal="center" vertical="center"/>
    </xf>
    <xf numFmtId="0" fontId="14" fillId="0" borderId="49" xfId="9" applyFont="1" applyFill="1" applyBorder="1" applyAlignment="1">
      <alignment horizontal="center" vertical="center"/>
    </xf>
    <xf numFmtId="0" fontId="14" fillId="0" borderId="50" xfId="9" applyFont="1" applyFill="1" applyBorder="1" applyAlignment="1">
      <alignment horizontal="center" vertical="center"/>
    </xf>
    <xf numFmtId="0" fontId="14" fillId="0" borderId="7" xfId="9" applyFont="1" applyFill="1" applyBorder="1" applyAlignment="1">
      <alignment horizontal="center" vertical="center"/>
    </xf>
    <xf numFmtId="0" fontId="14" fillId="0" borderId="0" xfId="9" applyFont="1" applyFill="1" applyBorder="1" applyAlignment="1">
      <alignment horizontal="center" vertical="center"/>
    </xf>
    <xf numFmtId="0" fontId="14" fillId="0" borderId="18" xfId="9" applyFont="1" applyFill="1" applyBorder="1" applyAlignment="1">
      <alignment horizontal="center" vertical="center"/>
    </xf>
    <xf numFmtId="0" fontId="14" fillId="0" borderId="40" xfId="9" applyFont="1" applyFill="1" applyBorder="1" applyAlignment="1">
      <alignment horizontal="center" vertical="center"/>
    </xf>
    <xf numFmtId="0" fontId="14" fillId="0" borderId="51" xfId="9" applyFont="1" applyFill="1" applyBorder="1" applyAlignment="1">
      <alignment horizontal="center" vertical="center"/>
    </xf>
    <xf numFmtId="0" fontId="14" fillId="0" borderId="56" xfId="9" applyFont="1" applyFill="1" applyBorder="1" applyAlignment="1">
      <alignment horizontal="center" vertical="center"/>
    </xf>
    <xf numFmtId="0" fontId="14" fillId="0" borderId="72" xfId="9" applyFont="1" applyFill="1" applyBorder="1" applyAlignment="1">
      <alignment horizontal="center" vertical="center"/>
    </xf>
    <xf numFmtId="0" fontId="14" fillId="0" borderId="1" xfId="9" applyFont="1" applyFill="1" applyBorder="1" applyAlignment="1">
      <alignment horizontal="center" vertical="center"/>
    </xf>
    <xf numFmtId="0" fontId="14" fillId="0" borderId="2" xfId="9" applyFont="1" applyFill="1" applyBorder="1" applyAlignment="1">
      <alignment horizontal="center" vertical="center"/>
    </xf>
    <xf numFmtId="0" fontId="14" fillId="0" borderId="3" xfId="9" applyFont="1" applyFill="1" applyBorder="1" applyAlignment="1">
      <alignment horizontal="center" vertical="center"/>
    </xf>
    <xf numFmtId="0" fontId="18" fillId="0" borderId="49" xfId="2" applyFont="1" applyFill="1" applyBorder="1" applyAlignment="1">
      <alignment horizontal="left" vertical="center"/>
    </xf>
    <xf numFmtId="0" fontId="18" fillId="0" borderId="50" xfId="2" applyFont="1" applyFill="1" applyBorder="1" applyAlignment="1">
      <alignment horizontal="left" vertical="center"/>
    </xf>
    <xf numFmtId="0" fontId="18" fillId="0" borderId="51" xfId="2" applyFont="1" applyFill="1" applyBorder="1" applyAlignment="1">
      <alignment horizontal="left" vertical="center"/>
    </xf>
    <xf numFmtId="178" fontId="14" fillId="0" borderId="49" xfId="9" applyNumberFormat="1" applyFont="1" applyFill="1" applyBorder="1" applyAlignment="1">
      <alignment horizontal="right" vertical="center" shrinkToFit="1"/>
    </xf>
    <xf numFmtId="178" fontId="14" fillId="0" borderId="50" xfId="9" applyNumberFormat="1" applyFont="1" applyFill="1" applyBorder="1" applyAlignment="1">
      <alignment horizontal="right" vertical="center" shrinkToFit="1"/>
    </xf>
    <xf numFmtId="178" fontId="14" fillId="0" borderId="51" xfId="9" applyNumberFormat="1" applyFont="1" applyFill="1" applyBorder="1" applyAlignment="1">
      <alignment horizontal="right" vertical="center" shrinkToFit="1"/>
    </xf>
    <xf numFmtId="0" fontId="14" fillId="0" borderId="49" xfId="9" applyFont="1" applyFill="1" applyBorder="1" applyAlignment="1">
      <alignment horizontal="left" vertical="center"/>
    </xf>
    <xf numFmtId="0" fontId="14" fillId="0" borderId="50" xfId="9" applyFont="1" applyFill="1" applyBorder="1" applyAlignment="1">
      <alignment horizontal="left" vertical="center"/>
    </xf>
    <xf numFmtId="0" fontId="14" fillId="0" borderId="51" xfId="9" applyFont="1" applyFill="1" applyBorder="1" applyAlignment="1">
      <alignment horizontal="left" vertical="center"/>
    </xf>
    <xf numFmtId="181" fontId="14" fillId="0" borderId="49" xfId="9" applyNumberFormat="1" applyFont="1" applyFill="1" applyBorder="1" applyAlignment="1">
      <alignment horizontal="right" vertical="center" shrinkToFit="1"/>
    </xf>
    <xf numFmtId="181" fontId="14" fillId="0" borderId="50" xfId="9" applyNumberFormat="1" applyFont="1" applyFill="1" applyBorder="1" applyAlignment="1">
      <alignment horizontal="right" vertical="center" shrinkToFit="1"/>
    </xf>
    <xf numFmtId="181" fontId="14" fillId="0" borderId="51" xfId="9" applyNumberFormat="1" applyFont="1" applyFill="1" applyBorder="1" applyAlignment="1">
      <alignment horizontal="right" vertical="center" shrinkToFit="1"/>
    </xf>
    <xf numFmtId="0" fontId="14" fillId="0" borderId="22" xfId="9" applyFont="1" applyFill="1" applyBorder="1" applyAlignment="1">
      <alignment vertical="center"/>
    </xf>
    <xf numFmtId="0" fontId="14" fillId="0" borderId="35" xfId="9" applyFont="1" applyFill="1" applyBorder="1" applyAlignment="1">
      <alignment vertical="center"/>
    </xf>
    <xf numFmtId="0" fontId="14" fillId="0" borderId="36" xfId="9" applyFont="1" applyFill="1" applyBorder="1" applyAlignment="1">
      <alignment vertical="center"/>
    </xf>
    <xf numFmtId="0" fontId="14" fillId="0" borderId="27" xfId="9" applyFont="1" applyFill="1" applyBorder="1" applyAlignment="1">
      <alignment horizontal="center" vertical="center"/>
    </xf>
    <xf numFmtId="0" fontId="14" fillId="0" borderId="35" xfId="9" applyFont="1" applyFill="1" applyBorder="1" applyAlignment="1">
      <alignment horizontal="center" vertical="center"/>
    </xf>
    <xf numFmtId="0" fontId="18" fillId="0" borderId="7" xfId="2" applyFont="1" applyFill="1" applyBorder="1" applyAlignment="1">
      <alignment horizontal="left" vertical="center"/>
    </xf>
    <xf numFmtId="0" fontId="18" fillId="0" borderId="0" xfId="2" applyFont="1" applyFill="1" applyBorder="1" applyAlignment="1">
      <alignment horizontal="left" vertical="center"/>
    </xf>
    <xf numFmtId="0" fontId="18" fillId="0" borderId="56" xfId="2" applyFont="1" applyFill="1" applyBorder="1" applyAlignment="1">
      <alignment horizontal="left" vertical="center"/>
    </xf>
    <xf numFmtId="0" fontId="14" fillId="0" borderId="10" xfId="9" applyFont="1" applyFill="1" applyBorder="1" applyAlignment="1">
      <alignment horizontal="center" vertical="center"/>
    </xf>
    <xf numFmtId="0" fontId="14" fillId="0" borderId="34" xfId="9" applyFont="1" applyFill="1" applyBorder="1" applyAlignment="1">
      <alignment horizontal="center" vertical="center"/>
    </xf>
    <xf numFmtId="0" fontId="14" fillId="0" borderId="11" xfId="9" applyFont="1" applyFill="1" applyBorder="1" applyAlignment="1">
      <alignment horizontal="center" vertical="center"/>
    </xf>
    <xf numFmtId="0" fontId="14" fillId="0" borderId="32" xfId="9" applyFont="1" applyFill="1" applyBorder="1" applyAlignment="1">
      <alignment horizontal="center" vertical="center"/>
    </xf>
    <xf numFmtId="0" fontId="14" fillId="0" borderId="73" xfId="9" applyFont="1" applyFill="1" applyBorder="1" applyAlignment="1">
      <alignment horizontal="center" vertical="center"/>
    </xf>
    <xf numFmtId="0" fontId="14" fillId="0" borderId="52" xfId="9" applyFont="1" applyFill="1" applyBorder="1" applyAlignment="1">
      <alignment horizontal="center" vertical="center"/>
    </xf>
    <xf numFmtId="0" fontId="14" fillId="0" borderId="28" xfId="9" applyFont="1" applyFill="1" applyBorder="1" applyAlignment="1">
      <alignment horizontal="center" vertical="center"/>
    </xf>
    <xf numFmtId="0" fontId="14" fillId="0" borderId="12" xfId="9" applyFont="1" applyFill="1" applyBorder="1" applyAlignment="1">
      <alignment horizontal="center" vertical="center"/>
    </xf>
    <xf numFmtId="0" fontId="14" fillId="0" borderId="74" xfId="9" applyFont="1" applyFill="1" applyBorder="1" applyAlignment="1">
      <alignment horizontal="center" vertical="center"/>
    </xf>
    <xf numFmtId="0" fontId="14" fillId="0" borderId="75" xfId="9" applyFont="1" applyFill="1" applyBorder="1" applyAlignment="1">
      <alignment horizontal="center" vertical="center"/>
    </xf>
    <xf numFmtId="0" fontId="14" fillId="0" borderId="9" xfId="9" applyFont="1" applyFill="1" applyBorder="1" applyAlignment="1">
      <alignment horizontal="center" vertical="center"/>
    </xf>
    <xf numFmtId="0" fontId="14" fillId="0" borderId="48" xfId="9" applyFont="1" applyFill="1" applyBorder="1" applyAlignment="1">
      <alignment horizontal="center" vertical="center"/>
    </xf>
    <xf numFmtId="0" fontId="14" fillId="0" borderId="53" xfId="9" applyFont="1" applyFill="1" applyBorder="1" applyAlignment="1">
      <alignment horizontal="center" vertical="center"/>
    </xf>
    <xf numFmtId="0" fontId="14" fillId="0" borderId="54" xfId="9" applyFont="1" applyFill="1" applyBorder="1" applyAlignment="1">
      <alignment horizontal="center" vertical="center"/>
    </xf>
    <xf numFmtId="49" fontId="14" fillId="0" borderId="28" xfId="9" applyNumberFormat="1" applyFont="1" applyFill="1" applyBorder="1" applyAlignment="1">
      <alignment horizontal="center" vertical="center"/>
    </xf>
    <xf numFmtId="49" fontId="14" fillId="0" borderId="48" xfId="9" applyNumberFormat="1" applyFont="1" applyFill="1" applyBorder="1" applyAlignment="1">
      <alignment horizontal="center" vertical="center"/>
    </xf>
    <xf numFmtId="49" fontId="14" fillId="0" borderId="76" xfId="9" applyNumberFormat="1" applyFont="1" applyFill="1" applyBorder="1" applyAlignment="1">
      <alignment horizontal="center" vertical="center"/>
    </xf>
    <xf numFmtId="49" fontId="14" fillId="0" borderId="57" xfId="9" applyNumberFormat="1" applyFont="1" applyFill="1" applyBorder="1" applyAlignment="1">
      <alignment horizontal="center" vertical="center"/>
    </xf>
    <xf numFmtId="49" fontId="14" fillId="0" borderId="0" xfId="9" applyNumberFormat="1" applyFont="1" applyFill="1" applyBorder="1" applyAlignment="1">
      <alignment horizontal="center" vertical="center"/>
    </xf>
    <xf numFmtId="49" fontId="14" fillId="0" borderId="56" xfId="9" applyNumberFormat="1" applyFont="1" applyFill="1" applyBorder="1" applyAlignment="1">
      <alignment horizontal="center" vertical="center"/>
    </xf>
    <xf numFmtId="49" fontId="14" fillId="0" borderId="74" xfId="9" applyNumberFormat="1" applyFont="1" applyFill="1" applyBorder="1" applyAlignment="1">
      <alignment horizontal="center" vertical="center"/>
    </xf>
    <xf numFmtId="49" fontId="14" fillId="0" borderId="54" xfId="9" applyNumberFormat="1" applyFont="1" applyFill="1" applyBorder="1" applyAlignment="1">
      <alignment horizontal="center" vertical="center"/>
    </xf>
    <xf numFmtId="49" fontId="14" fillId="0" borderId="55" xfId="9" applyNumberFormat="1" applyFont="1" applyFill="1" applyBorder="1" applyAlignment="1">
      <alignment horizontal="center" vertical="center"/>
    </xf>
    <xf numFmtId="182" fontId="14" fillId="0" borderId="7" xfId="9" applyNumberFormat="1" applyFont="1" applyFill="1" applyBorder="1" applyAlignment="1">
      <alignment horizontal="right" vertical="center" shrinkToFit="1"/>
    </xf>
    <xf numFmtId="182" fontId="14" fillId="0" borderId="0" xfId="9" applyNumberFormat="1" applyFont="1" applyFill="1" applyBorder="1" applyAlignment="1">
      <alignment horizontal="right" vertical="center" shrinkToFit="1"/>
    </xf>
    <xf numFmtId="182" fontId="14" fillId="0" borderId="56" xfId="9" applyNumberFormat="1" applyFont="1" applyFill="1" applyBorder="1" applyAlignment="1">
      <alignment horizontal="right" vertical="center" shrinkToFit="1"/>
    </xf>
    <xf numFmtId="183" fontId="14" fillId="0" borderId="7" xfId="9" applyNumberFormat="1" applyFont="1" applyFill="1" applyBorder="1" applyAlignment="1">
      <alignment horizontal="right" vertical="center" shrinkToFit="1"/>
    </xf>
    <xf numFmtId="183" fontId="14" fillId="0" borderId="0" xfId="9" applyNumberFormat="1" applyFont="1" applyFill="1" applyBorder="1" applyAlignment="1">
      <alignment horizontal="right" vertical="center" shrinkToFit="1"/>
    </xf>
    <xf numFmtId="183" fontId="14" fillId="0" borderId="56" xfId="9" applyNumberFormat="1" applyFont="1" applyFill="1" applyBorder="1" applyAlignment="1">
      <alignment horizontal="right" vertical="center" shrinkToFit="1"/>
    </xf>
    <xf numFmtId="0" fontId="14" fillId="0" borderId="77" xfId="9" applyFont="1" applyFill="1" applyBorder="1" applyAlignment="1">
      <alignment horizontal="center" vertical="center"/>
    </xf>
    <xf numFmtId="0" fontId="14" fillId="0" borderId="78" xfId="9" applyFont="1" applyFill="1" applyBorder="1" applyAlignment="1">
      <alignment vertical="center"/>
    </xf>
    <xf numFmtId="0" fontId="14" fillId="0" borderId="79" xfId="9" applyFont="1" applyFill="1" applyBorder="1" applyAlignment="1">
      <alignment vertical="center"/>
    </xf>
    <xf numFmtId="0" fontId="14" fillId="0" borderId="80" xfId="9" applyFont="1" applyFill="1" applyBorder="1" applyAlignment="1">
      <alignment vertical="center"/>
    </xf>
    <xf numFmtId="178" fontId="14" fillId="0" borderId="78" xfId="9" applyNumberFormat="1" applyFont="1" applyFill="1" applyBorder="1" applyAlignment="1">
      <alignment horizontal="right" vertical="center" shrinkToFit="1"/>
    </xf>
    <xf numFmtId="178" fontId="14" fillId="0" borderId="79" xfId="9" applyNumberFormat="1" applyFont="1" applyFill="1" applyBorder="1" applyAlignment="1">
      <alignment horizontal="right" vertical="center" shrinkToFit="1"/>
    </xf>
    <xf numFmtId="178" fontId="14" fillId="0" borderId="81" xfId="9" applyNumberFormat="1" applyFont="1" applyFill="1" applyBorder="1" applyAlignment="1">
      <alignment horizontal="right" vertical="center" shrinkToFit="1"/>
    </xf>
    <xf numFmtId="0" fontId="14" fillId="0" borderId="27" xfId="9" applyFont="1" applyFill="1" applyBorder="1" applyAlignment="1">
      <alignment vertical="center"/>
    </xf>
    <xf numFmtId="178" fontId="14" fillId="0" borderId="27" xfId="9" applyNumberFormat="1" applyFont="1" applyFill="1" applyBorder="1" applyAlignment="1">
      <alignment horizontal="right" vertical="center" shrinkToFit="1"/>
    </xf>
    <xf numFmtId="178" fontId="14" fillId="0" borderId="35" xfId="9" applyNumberFormat="1" applyFont="1" applyFill="1" applyBorder="1" applyAlignment="1">
      <alignment horizontal="right" vertical="center" shrinkToFit="1"/>
    </xf>
    <xf numFmtId="178" fontId="14" fillId="0" borderId="82" xfId="9" applyNumberFormat="1" applyFont="1" applyFill="1" applyBorder="1" applyAlignment="1">
      <alignment horizontal="right" vertical="center" shrinkToFit="1"/>
    </xf>
    <xf numFmtId="0" fontId="14" fillId="0" borderId="29" xfId="9" applyFont="1" applyFill="1" applyBorder="1" applyAlignment="1">
      <alignment vertical="center"/>
    </xf>
    <xf numFmtId="0" fontId="14" fillId="0" borderId="83" xfId="9" applyFont="1" applyFill="1" applyBorder="1" applyAlignment="1">
      <alignment vertical="center"/>
    </xf>
    <xf numFmtId="0" fontId="14" fillId="0" borderId="84" xfId="9" applyFont="1" applyFill="1" applyBorder="1" applyAlignment="1">
      <alignment vertical="center"/>
    </xf>
    <xf numFmtId="185" fontId="14" fillId="0" borderId="29" xfId="9" applyNumberFormat="1" applyFont="1" applyFill="1" applyBorder="1" applyAlignment="1">
      <alignment horizontal="right" vertical="center" shrinkToFit="1"/>
    </xf>
    <xf numFmtId="185" fontId="14" fillId="0" borderId="83" xfId="9" applyNumberFormat="1" applyFont="1" applyFill="1" applyBorder="1" applyAlignment="1">
      <alignment horizontal="right" vertical="center" shrinkToFit="1"/>
    </xf>
    <xf numFmtId="185" fontId="14" fillId="0" borderId="85" xfId="9" applyNumberFormat="1" applyFont="1" applyFill="1" applyBorder="1" applyAlignment="1">
      <alignment horizontal="right" vertical="center" shrinkToFit="1"/>
    </xf>
    <xf numFmtId="0" fontId="18" fillId="0" borderId="28" xfId="10" applyFont="1" applyFill="1" applyBorder="1" applyAlignment="1">
      <alignment horizontal="center" vertical="center" shrinkToFit="1"/>
    </xf>
    <xf numFmtId="0" fontId="18" fillId="0" borderId="48" xfId="10" applyFont="1" applyFill="1" applyBorder="1" applyAlignment="1">
      <alignment horizontal="center" vertical="center" shrinkToFit="1"/>
    </xf>
    <xf numFmtId="0" fontId="18" fillId="0" borderId="34" xfId="10" applyFont="1" applyFill="1" applyBorder="1" applyAlignment="1">
      <alignment horizontal="center" vertical="center" shrinkToFit="1"/>
    </xf>
    <xf numFmtId="178" fontId="18" fillId="0" borderId="27" xfId="9" applyNumberFormat="1" applyFont="1" applyFill="1" applyBorder="1" applyAlignment="1">
      <alignment horizontal="right" vertical="center" shrinkToFit="1"/>
    </xf>
    <xf numFmtId="178" fontId="18" fillId="0" borderId="35" xfId="9" applyNumberFormat="1" applyFont="1" applyFill="1" applyBorder="1" applyAlignment="1">
      <alignment horizontal="right" vertical="center" shrinkToFit="1"/>
    </xf>
    <xf numFmtId="178" fontId="18" fillId="0" borderId="82" xfId="9" applyNumberFormat="1" applyFont="1" applyFill="1" applyBorder="1" applyAlignment="1">
      <alignment horizontal="right" vertical="center" shrinkToFit="1"/>
    </xf>
    <xf numFmtId="178" fontId="14" fillId="0" borderId="36" xfId="9" applyNumberFormat="1" applyFont="1" applyFill="1" applyBorder="1" applyAlignment="1">
      <alignment horizontal="right" vertical="center" shrinkToFit="1"/>
    </xf>
    <xf numFmtId="0" fontId="18" fillId="0" borderId="28" xfId="9" applyFont="1" applyFill="1" applyBorder="1" applyAlignment="1">
      <alignment vertical="center"/>
    </xf>
    <xf numFmtId="0" fontId="18" fillId="0" borderId="35" xfId="9" applyFont="1" applyFill="1" applyBorder="1" applyAlignment="1">
      <alignment vertical="center"/>
    </xf>
    <xf numFmtId="0" fontId="18" fillId="0" borderId="36" xfId="9" applyFont="1" applyFill="1" applyBorder="1" applyAlignment="1">
      <alignment vertical="center"/>
    </xf>
    <xf numFmtId="181" fontId="14" fillId="0" borderId="27" xfId="9" applyNumberFormat="1" applyFont="1" applyFill="1" applyBorder="1" applyAlignment="1">
      <alignment horizontal="right" vertical="center" shrinkToFit="1"/>
    </xf>
    <xf numFmtId="181" fontId="14" fillId="0" borderId="35" xfId="9" applyNumberFormat="1" applyFont="1" applyFill="1" applyBorder="1" applyAlignment="1">
      <alignment horizontal="right" vertical="center" shrinkToFit="1"/>
    </xf>
    <xf numFmtId="181" fontId="14" fillId="0" borderId="36" xfId="9" applyNumberFormat="1" applyFont="1" applyFill="1" applyBorder="1" applyAlignment="1">
      <alignment horizontal="right" vertical="center" shrinkToFit="1"/>
    </xf>
    <xf numFmtId="181" fontId="14" fillId="0" borderId="82" xfId="9" applyNumberFormat="1" applyFont="1" applyFill="1" applyBorder="1" applyAlignment="1">
      <alignment horizontal="right" vertical="center" shrinkToFit="1"/>
    </xf>
    <xf numFmtId="0" fontId="14" fillId="0" borderId="53" xfId="9" applyFont="1" applyFill="1" applyBorder="1" applyAlignment="1">
      <alignment horizontal="left" vertical="center"/>
    </xf>
    <xf numFmtId="0" fontId="14" fillId="0" borderId="54" xfId="9" applyFont="1" applyFill="1" applyBorder="1" applyAlignment="1">
      <alignment horizontal="left" vertical="center"/>
    </xf>
    <xf numFmtId="0" fontId="14" fillId="0" borderId="55" xfId="9" applyFont="1" applyFill="1" applyBorder="1" applyAlignment="1">
      <alignment horizontal="left" vertical="center"/>
    </xf>
    <xf numFmtId="181" fontId="14" fillId="0" borderId="53" xfId="9" applyNumberFormat="1" applyFont="1" applyFill="1" applyBorder="1" applyAlignment="1">
      <alignment horizontal="right" vertical="center" shrinkToFit="1"/>
    </xf>
    <xf numFmtId="181" fontId="14" fillId="0" borderId="54" xfId="9" applyNumberFormat="1" applyFont="1" applyFill="1" applyBorder="1" applyAlignment="1">
      <alignment horizontal="right" vertical="center" shrinkToFit="1"/>
    </xf>
    <xf numFmtId="181" fontId="14" fillId="0" borderId="55" xfId="9" applyNumberFormat="1" applyFont="1" applyFill="1" applyBorder="1" applyAlignment="1">
      <alignment horizontal="right" vertical="center" shrinkToFit="1"/>
    </xf>
    <xf numFmtId="0" fontId="14" fillId="0" borderId="49" xfId="9" applyFont="1" applyFill="1" applyBorder="1" applyAlignment="1">
      <alignment horizontal="center" vertical="center" wrapText="1"/>
    </xf>
    <xf numFmtId="0" fontId="14" fillId="0" borderId="50" xfId="9" applyFont="1" applyFill="1" applyBorder="1" applyAlignment="1">
      <alignment horizontal="center" vertical="center" wrapText="1"/>
    </xf>
    <xf numFmtId="0" fontId="14" fillId="0" borderId="17" xfId="9" applyFont="1" applyFill="1" applyBorder="1" applyAlignment="1">
      <alignment horizontal="center" vertical="center" wrapText="1"/>
    </xf>
    <xf numFmtId="0" fontId="14" fillId="0" borderId="7" xfId="9" applyFont="1" applyFill="1" applyBorder="1" applyAlignment="1">
      <alignment horizontal="center" vertical="center" wrapText="1"/>
    </xf>
    <xf numFmtId="0" fontId="14" fillId="0" borderId="0" xfId="9" applyFont="1" applyFill="1" applyBorder="1" applyAlignment="1">
      <alignment horizontal="center" vertical="center" wrapText="1"/>
    </xf>
    <xf numFmtId="0" fontId="14" fillId="0" borderId="64" xfId="9" applyFont="1" applyFill="1" applyBorder="1" applyAlignment="1">
      <alignment horizontal="center" vertical="center" wrapText="1"/>
    </xf>
    <xf numFmtId="0" fontId="14" fillId="0" borderId="53" xfId="9" applyFont="1" applyFill="1" applyBorder="1" applyAlignment="1">
      <alignment horizontal="center" vertical="center" wrapText="1"/>
    </xf>
    <xf numFmtId="0" fontId="14" fillId="0" borderId="54" xfId="9" applyFont="1" applyFill="1" applyBorder="1" applyAlignment="1">
      <alignment horizontal="center" vertical="center" wrapText="1"/>
    </xf>
    <xf numFmtId="0" fontId="14" fillId="0" borderId="73" xfId="9" applyFont="1" applyFill="1" applyBorder="1" applyAlignment="1">
      <alignment horizontal="center" vertical="center" wrapText="1"/>
    </xf>
    <xf numFmtId="0" fontId="18" fillId="0" borderId="69" xfId="9" applyFont="1" applyFill="1" applyBorder="1" applyAlignment="1">
      <alignment vertical="center"/>
    </xf>
    <xf numFmtId="0" fontId="18" fillId="0" borderId="79" xfId="9" applyFont="1" applyFill="1" applyBorder="1" applyAlignment="1">
      <alignment vertical="center"/>
    </xf>
    <xf numFmtId="0" fontId="18" fillId="0" borderId="80" xfId="9" applyFont="1" applyFill="1" applyBorder="1" applyAlignment="1">
      <alignment vertical="center"/>
    </xf>
    <xf numFmtId="178" fontId="18" fillId="0" borderId="69" xfId="9" applyNumberFormat="1" applyFont="1" applyFill="1" applyBorder="1" applyAlignment="1">
      <alignment horizontal="right" vertical="center" shrinkToFit="1"/>
    </xf>
    <xf numFmtId="178" fontId="18" fillId="0" borderId="50" xfId="9" applyNumberFormat="1" applyFont="1" applyFill="1" applyBorder="1" applyAlignment="1">
      <alignment horizontal="right" vertical="center" shrinkToFit="1"/>
    </xf>
    <xf numFmtId="178" fontId="18" fillId="0" borderId="51" xfId="9" applyNumberFormat="1" applyFont="1" applyFill="1" applyBorder="1" applyAlignment="1">
      <alignment horizontal="right" vertical="center" shrinkToFit="1"/>
    </xf>
    <xf numFmtId="0" fontId="14" fillId="0" borderId="22" xfId="9" applyFont="1" applyFill="1" applyBorder="1" applyAlignment="1">
      <alignment horizontal="center" vertical="center"/>
    </xf>
    <xf numFmtId="0" fontId="14" fillId="0" borderId="36" xfId="9" applyFont="1" applyFill="1" applyBorder="1" applyAlignment="1">
      <alignment horizontal="center" vertical="center"/>
    </xf>
    <xf numFmtId="0" fontId="14" fillId="0" borderId="82" xfId="9" applyFont="1" applyFill="1" applyBorder="1" applyAlignment="1">
      <alignment horizontal="center" vertical="center"/>
    </xf>
    <xf numFmtId="0" fontId="14" fillId="0" borderId="49" xfId="3" applyFont="1" applyFill="1" applyBorder="1" applyAlignment="1">
      <alignment horizontal="left" vertical="center"/>
    </xf>
    <xf numFmtId="0" fontId="14" fillId="0" borderId="50" xfId="3" applyFont="1" applyFill="1" applyBorder="1" applyAlignment="1">
      <alignment horizontal="left" vertical="center"/>
    </xf>
    <xf numFmtId="0" fontId="14" fillId="0" borderId="51" xfId="3" applyFont="1" applyFill="1" applyBorder="1" applyAlignment="1">
      <alignment horizontal="left" vertical="center"/>
    </xf>
    <xf numFmtId="0" fontId="18" fillId="0" borderId="48" xfId="9" applyFont="1" applyFill="1" applyBorder="1" applyAlignment="1">
      <alignment vertical="center"/>
    </xf>
    <xf numFmtId="0" fontId="18" fillId="0" borderId="34" xfId="9" applyFont="1" applyFill="1" applyBorder="1" applyAlignment="1">
      <alignment vertical="center"/>
    </xf>
    <xf numFmtId="185" fontId="18" fillId="0" borderId="28" xfId="9" applyNumberFormat="1" applyFont="1" applyFill="1" applyBorder="1" applyAlignment="1">
      <alignment horizontal="right" vertical="center" shrinkToFit="1"/>
    </xf>
    <xf numFmtId="185" fontId="18" fillId="0" borderId="48" xfId="9" applyNumberFormat="1" applyFont="1" applyFill="1" applyBorder="1" applyAlignment="1">
      <alignment horizontal="right" vertical="center" shrinkToFit="1"/>
    </xf>
    <xf numFmtId="185" fontId="18" fillId="0" borderId="76" xfId="9" applyNumberFormat="1" applyFont="1" applyFill="1" applyBorder="1" applyAlignment="1">
      <alignment horizontal="right" vertical="center" shrinkToFit="1"/>
    </xf>
    <xf numFmtId="0" fontId="20" fillId="0" borderId="0" xfId="9" applyFont="1" applyFill="1" applyBorder="1" applyAlignment="1">
      <alignment horizontal="left" vertical="center" wrapText="1"/>
    </xf>
    <xf numFmtId="0" fontId="20" fillId="0" borderId="56" xfId="9" applyFont="1" applyFill="1" applyBorder="1" applyAlignment="1">
      <alignment horizontal="left" vertical="center" wrapText="1"/>
    </xf>
    <xf numFmtId="0" fontId="18" fillId="0" borderId="29" xfId="10" applyFont="1" applyFill="1" applyBorder="1" applyAlignment="1">
      <alignment horizontal="center" vertical="center" shrinkToFit="1"/>
    </xf>
    <xf numFmtId="0" fontId="18" fillId="0" borderId="83" xfId="10" applyFont="1" applyFill="1" applyBorder="1" applyAlignment="1">
      <alignment horizontal="center" vertical="center" shrinkToFit="1"/>
    </xf>
    <xf numFmtId="0" fontId="18" fillId="0" borderId="84" xfId="10" applyFont="1" applyFill="1" applyBorder="1" applyAlignment="1">
      <alignment horizontal="center" vertical="center" shrinkToFit="1"/>
    </xf>
    <xf numFmtId="0" fontId="14" fillId="0" borderId="86" xfId="9" applyFont="1" applyFill="1" applyBorder="1" applyAlignment="1">
      <alignment horizontal="center" vertical="center"/>
    </xf>
    <xf numFmtId="0" fontId="14" fillId="0" borderId="33" xfId="9" applyFont="1" applyFill="1" applyBorder="1" applyAlignment="1">
      <alignment horizontal="center" vertical="center"/>
    </xf>
    <xf numFmtId="178" fontId="14" fillId="0" borderId="33" xfId="9" applyNumberFormat="1" applyFont="1" applyFill="1" applyBorder="1" applyAlignment="1">
      <alignment horizontal="right" vertical="center" shrinkToFit="1"/>
    </xf>
    <xf numFmtId="178" fontId="14" fillId="0" borderId="87" xfId="9" applyNumberFormat="1" applyFont="1" applyFill="1" applyBorder="1" applyAlignment="1">
      <alignment horizontal="right" vertical="center" shrinkToFit="1"/>
    </xf>
    <xf numFmtId="178" fontId="14" fillId="0" borderId="6" xfId="9" applyNumberFormat="1" applyFont="1" applyFill="1" applyBorder="1" applyAlignment="1">
      <alignment horizontal="right" vertical="center" shrinkToFit="1"/>
    </xf>
    <xf numFmtId="178" fontId="14" fillId="0" borderId="50" xfId="9" applyNumberFormat="1" applyFont="1" applyFill="1" applyBorder="1" applyAlignment="1">
      <alignment horizontal="right" vertical="center"/>
    </xf>
    <xf numFmtId="178" fontId="14" fillId="0" borderId="51" xfId="9" applyNumberFormat="1" applyFont="1" applyFill="1" applyBorder="1" applyAlignment="1">
      <alignment horizontal="right" vertical="center"/>
    </xf>
    <xf numFmtId="181" fontId="14" fillId="0" borderId="54" xfId="9" applyNumberFormat="1" applyFont="1" applyFill="1" applyBorder="1" applyAlignment="1">
      <alignment horizontal="right" vertical="center"/>
    </xf>
    <xf numFmtId="181" fontId="14" fillId="0" borderId="55" xfId="9" applyNumberFormat="1" applyFont="1" applyFill="1" applyBorder="1" applyAlignment="1">
      <alignment horizontal="right" vertical="center"/>
    </xf>
    <xf numFmtId="183" fontId="14" fillId="0" borderId="33" xfId="9" applyNumberFormat="1" applyFont="1" applyFill="1" applyBorder="1" applyAlignment="1">
      <alignment horizontal="right" vertical="center" shrinkToFit="1"/>
    </xf>
    <xf numFmtId="183" fontId="14" fillId="0" borderId="87" xfId="9" applyNumberFormat="1" applyFont="1" applyFill="1" applyBorder="1" applyAlignment="1">
      <alignment horizontal="right" vertical="center" shrinkToFit="1"/>
    </xf>
    <xf numFmtId="183" fontId="14" fillId="0" borderId="6" xfId="9" applyNumberFormat="1" applyFont="1" applyFill="1" applyBorder="1" applyAlignment="1">
      <alignment horizontal="right" vertical="center" shrinkToFit="1"/>
    </xf>
    <xf numFmtId="181" fontId="14" fillId="0" borderId="29" xfId="9" applyNumberFormat="1" applyFont="1" applyFill="1" applyBorder="1" applyAlignment="1">
      <alignment horizontal="right" vertical="center" shrinkToFit="1"/>
    </xf>
    <xf numFmtId="181" fontId="14" fillId="0" borderId="83" xfId="9" applyNumberFormat="1" applyFont="1" applyFill="1" applyBorder="1" applyAlignment="1">
      <alignment horizontal="right" vertical="center" shrinkToFit="1"/>
    </xf>
    <xf numFmtId="181" fontId="14" fillId="0" borderId="84" xfId="9" applyNumberFormat="1" applyFont="1" applyFill="1" applyBorder="1" applyAlignment="1">
      <alignment horizontal="right" vertical="center" shrinkToFit="1"/>
    </xf>
    <xf numFmtId="181" fontId="14" fillId="0" borderId="85" xfId="9" applyNumberFormat="1" applyFont="1" applyFill="1" applyBorder="1" applyAlignment="1">
      <alignment horizontal="right" vertical="center" shrinkToFit="1"/>
    </xf>
    <xf numFmtId="0" fontId="14" fillId="0" borderId="88" xfId="9" applyFont="1" applyFill="1" applyBorder="1" applyAlignment="1">
      <alignment horizontal="center" vertical="center"/>
    </xf>
    <xf numFmtId="0" fontId="14" fillId="0" borderId="79" xfId="9" applyFont="1" applyFill="1" applyBorder="1" applyAlignment="1">
      <alignment horizontal="center" vertical="center"/>
    </xf>
    <xf numFmtId="0" fontId="14" fillId="0" borderId="81" xfId="9" applyFont="1" applyFill="1" applyBorder="1" applyAlignment="1">
      <alignment horizontal="center" vertical="center"/>
    </xf>
    <xf numFmtId="0" fontId="14" fillId="0" borderId="28" xfId="9" applyFont="1" applyFill="1" applyBorder="1" applyAlignment="1">
      <alignment horizontal="center" vertical="center" wrapText="1"/>
    </xf>
    <xf numFmtId="0" fontId="14" fillId="0" borderId="48" xfId="9" applyFont="1" applyFill="1" applyBorder="1" applyAlignment="1">
      <alignment horizontal="center" vertical="center" wrapText="1"/>
    </xf>
    <xf numFmtId="0" fontId="14" fillId="0" borderId="34" xfId="9" applyFont="1" applyFill="1" applyBorder="1" applyAlignment="1">
      <alignment horizontal="center" vertical="center" wrapText="1"/>
    </xf>
    <xf numFmtId="0" fontId="14" fillId="0" borderId="26" xfId="9" applyFont="1" applyFill="1" applyBorder="1" applyAlignment="1">
      <alignment horizontal="center" vertical="center" wrapText="1"/>
    </xf>
    <xf numFmtId="0" fontId="14" fillId="0" borderId="40" xfId="9" applyFont="1" applyFill="1" applyBorder="1" applyAlignment="1">
      <alignment horizontal="center" vertical="center" wrapText="1"/>
    </xf>
    <xf numFmtId="0" fontId="14" fillId="0" borderId="37" xfId="9" applyFont="1" applyFill="1" applyBorder="1" applyAlignment="1">
      <alignment horizontal="center" vertical="center" wrapText="1"/>
    </xf>
    <xf numFmtId="0" fontId="20" fillId="0" borderId="28" xfId="9" applyFont="1" applyFill="1" applyBorder="1" applyAlignment="1">
      <alignment horizontal="center" vertical="center" wrapText="1"/>
    </xf>
    <xf numFmtId="0" fontId="20" fillId="0" borderId="48" xfId="9" applyFont="1" applyFill="1" applyBorder="1" applyAlignment="1">
      <alignment horizontal="center" vertical="center" wrapText="1"/>
    </xf>
    <xf numFmtId="0" fontId="20" fillId="0" borderId="76" xfId="9" applyFont="1" applyFill="1" applyBorder="1" applyAlignment="1">
      <alignment horizontal="center" vertical="center" wrapText="1"/>
    </xf>
    <xf numFmtId="0" fontId="20" fillId="0" borderId="26" xfId="9" applyFont="1" applyFill="1" applyBorder="1" applyAlignment="1">
      <alignment horizontal="center" vertical="center" wrapText="1"/>
    </xf>
    <xf numFmtId="0" fontId="20" fillId="0" borderId="40" xfId="9" applyFont="1" applyFill="1" applyBorder="1" applyAlignment="1">
      <alignment horizontal="center" vertical="center" wrapText="1"/>
    </xf>
    <xf numFmtId="0" fontId="20" fillId="0" borderId="72" xfId="9" applyFont="1" applyFill="1" applyBorder="1" applyAlignment="1">
      <alignment horizontal="center" vertical="center" wrapText="1"/>
    </xf>
    <xf numFmtId="0" fontId="14" fillId="0" borderId="13" xfId="9" applyFont="1" applyFill="1" applyBorder="1" applyAlignment="1">
      <alignment vertical="center"/>
    </xf>
    <xf numFmtId="0" fontId="14" fillId="0" borderId="16" xfId="9" applyFont="1" applyFill="1" applyBorder="1" applyAlignment="1">
      <alignment horizontal="center" vertical="center"/>
    </xf>
    <xf numFmtId="0" fontId="14" fillId="0" borderId="85" xfId="9" applyFont="1" applyFill="1" applyBorder="1" applyAlignment="1">
      <alignment horizontal="center" vertical="center"/>
    </xf>
    <xf numFmtId="0" fontId="14" fillId="0" borderId="89" xfId="9" applyFont="1" applyFill="1" applyBorder="1" applyAlignment="1">
      <alignment horizontal="center" vertical="center"/>
    </xf>
    <xf numFmtId="0" fontId="18" fillId="0" borderId="53" xfId="2" applyFont="1" applyFill="1" applyBorder="1" applyAlignment="1">
      <alignment horizontal="left" vertical="center"/>
    </xf>
    <xf numFmtId="0" fontId="18" fillId="0" borderId="54" xfId="2" applyFont="1" applyFill="1" applyBorder="1" applyAlignment="1">
      <alignment horizontal="left" vertical="center"/>
    </xf>
    <xf numFmtId="0" fontId="18" fillId="0" borderId="55" xfId="2" applyFont="1" applyFill="1" applyBorder="1" applyAlignment="1">
      <alignment horizontal="left" vertical="center"/>
    </xf>
    <xf numFmtId="0" fontId="14" fillId="0" borderId="9" xfId="9" applyFont="1" applyFill="1" applyBorder="1" applyAlignment="1">
      <alignment horizontal="center" vertical="center" textRotation="255"/>
    </xf>
    <xf numFmtId="0" fontId="14" fillId="0" borderId="48" xfId="9" applyFont="1" applyFill="1" applyBorder="1" applyAlignment="1">
      <alignment horizontal="center" vertical="center" textRotation="255"/>
    </xf>
    <xf numFmtId="0" fontId="14" fillId="0" borderId="34" xfId="9" applyFont="1" applyFill="1" applyBorder="1" applyAlignment="1">
      <alignment horizontal="center" vertical="center" textRotation="255"/>
    </xf>
    <xf numFmtId="0" fontId="14" fillId="0" borderId="7" xfId="9" applyFont="1" applyFill="1" applyBorder="1" applyAlignment="1">
      <alignment horizontal="center" vertical="center" textRotation="255"/>
    </xf>
    <xf numFmtId="0" fontId="14" fillId="0" borderId="0" xfId="9" applyFont="1" applyFill="1" applyBorder="1" applyAlignment="1">
      <alignment horizontal="center" vertical="center" textRotation="255"/>
    </xf>
    <xf numFmtId="0" fontId="14" fillId="0" borderId="64" xfId="9" applyFont="1" applyFill="1" applyBorder="1" applyAlignment="1">
      <alignment horizontal="center" vertical="center" textRotation="255"/>
    </xf>
    <xf numFmtId="0" fontId="14" fillId="0" borderId="53" xfId="9" applyFont="1" applyFill="1" applyBorder="1" applyAlignment="1">
      <alignment horizontal="center" vertical="center" textRotation="255"/>
    </xf>
    <xf numFmtId="0" fontId="14" fillId="0" borderId="54" xfId="9" applyFont="1" applyFill="1" applyBorder="1" applyAlignment="1">
      <alignment horizontal="center" vertical="center" textRotation="255"/>
    </xf>
    <xf numFmtId="0" fontId="14" fillId="0" borderId="73" xfId="9" applyFont="1" applyFill="1" applyBorder="1" applyAlignment="1">
      <alignment horizontal="center" vertical="center" textRotation="255"/>
    </xf>
    <xf numFmtId="0" fontId="20" fillId="0" borderId="34" xfId="9" applyFont="1" applyFill="1" applyBorder="1" applyAlignment="1">
      <alignment horizontal="center" vertical="center" wrapText="1"/>
    </xf>
    <xf numFmtId="0" fontId="20" fillId="0" borderId="37" xfId="9" applyFont="1" applyFill="1" applyBorder="1" applyAlignment="1">
      <alignment horizontal="center" vertical="center" wrapText="1"/>
    </xf>
    <xf numFmtId="0" fontId="14" fillId="0" borderId="28" xfId="9" applyFont="1" applyFill="1" applyBorder="1" applyAlignment="1">
      <alignment horizontal="center" vertical="center" textRotation="255"/>
    </xf>
    <xf numFmtId="0" fontId="14" fillId="0" borderId="57" xfId="9" applyFont="1" applyFill="1" applyBorder="1" applyAlignment="1">
      <alignment horizontal="center" vertical="center" textRotation="255"/>
    </xf>
    <xf numFmtId="0" fontId="14" fillId="0" borderId="26" xfId="9" applyFont="1" applyFill="1" applyBorder="1" applyAlignment="1">
      <alignment horizontal="center" vertical="center" textRotation="255"/>
    </xf>
    <xf numFmtId="0" fontId="14" fillId="0" borderId="40" xfId="9" applyFont="1" applyFill="1" applyBorder="1" applyAlignment="1">
      <alignment horizontal="center" vertical="center" textRotation="255"/>
    </xf>
    <xf numFmtId="0" fontId="14" fillId="0" borderId="37" xfId="9" applyFont="1" applyFill="1" applyBorder="1" applyAlignment="1">
      <alignment horizontal="center" vertical="center" textRotation="255"/>
    </xf>
    <xf numFmtId="178" fontId="14" fillId="0" borderId="53" xfId="9" applyNumberFormat="1" applyFont="1" applyFill="1" applyBorder="1" applyAlignment="1">
      <alignment horizontal="right" vertical="center" shrinkToFit="1"/>
    </xf>
    <xf numFmtId="178" fontId="14" fillId="0" borderId="54" xfId="9" applyNumberFormat="1" applyFont="1" applyFill="1" applyBorder="1" applyAlignment="1">
      <alignment horizontal="right" vertical="center" shrinkToFit="1"/>
    </xf>
    <xf numFmtId="178" fontId="14" fillId="0" borderId="55" xfId="9" applyNumberFormat="1" applyFont="1" applyFill="1" applyBorder="1" applyAlignment="1">
      <alignment horizontal="right" vertical="center" shrinkToFit="1"/>
    </xf>
    <xf numFmtId="0" fontId="21" fillId="0" borderId="35" xfId="9" applyFont="1" applyFill="1" applyBorder="1">
      <alignment vertical="center"/>
    </xf>
    <xf numFmtId="0" fontId="21" fillId="0" borderId="36" xfId="9" applyFont="1" applyFill="1" applyBorder="1">
      <alignment vertical="center"/>
    </xf>
    <xf numFmtId="178" fontId="14" fillId="0" borderId="29" xfId="9" applyNumberFormat="1" applyFont="1" applyFill="1" applyBorder="1" applyAlignment="1">
      <alignment horizontal="right" vertical="center"/>
    </xf>
    <xf numFmtId="178" fontId="14" fillId="0" borderId="83" xfId="9" applyNumberFormat="1" applyFont="1" applyFill="1" applyBorder="1" applyAlignment="1">
      <alignment horizontal="right" vertical="center"/>
    </xf>
    <xf numFmtId="178" fontId="14" fillId="0" borderId="84" xfId="9" applyNumberFormat="1" applyFont="1" applyFill="1" applyBorder="1" applyAlignment="1">
      <alignment horizontal="right" vertical="center"/>
    </xf>
    <xf numFmtId="0" fontId="14" fillId="0" borderId="74" xfId="9" applyFont="1" applyFill="1" applyBorder="1" applyAlignment="1">
      <alignment horizontal="center" vertical="center" shrinkToFit="1"/>
    </xf>
    <xf numFmtId="0" fontId="14" fillId="0" borderId="54" xfId="9" applyFont="1" applyFill="1" applyBorder="1" applyAlignment="1">
      <alignment horizontal="center" vertical="center" shrinkToFit="1"/>
    </xf>
    <xf numFmtId="0" fontId="14" fillId="0" borderId="73" xfId="9" applyFont="1" applyFill="1" applyBorder="1" applyAlignment="1">
      <alignment horizontal="center" vertical="center" shrinkToFit="1"/>
    </xf>
    <xf numFmtId="0" fontId="20" fillId="0" borderId="0" xfId="9" applyNumberFormat="1" applyFont="1" applyFill="1" applyBorder="1" applyAlignment="1" applyProtection="1">
      <alignment horizontal="left" vertical="center" wrapText="1"/>
      <protection hidden="1"/>
    </xf>
    <xf numFmtId="186" fontId="14" fillId="0" borderId="0" xfId="9" applyNumberFormat="1" applyFont="1" applyFill="1" applyBorder="1" applyAlignment="1" applyProtection="1">
      <alignment horizontal="center" vertical="center" shrinkToFit="1"/>
      <protection hidden="1"/>
    </xf>
    <xf numFmtId="0" fontId="18" fillId="0" borderId="49" xfId="2" applyFont="1" applyFill="1" applyBorder="1" applyAlignment="1">
      <alignment horizontal="center" vertical="center" wrapText="1"/>
    </xf>
    <xf numFmtId="0" fontId="18" fillId="0" borderId="50" xfId="2" applyFont="1" applyFill="1" applyBorder="1" applyAlignment="1">
      <alignment horizontal="center" vertical="center" wrapText="1"/>
    </xf>
    <xf numFmtId="0" fontId="18" fillId="0" borderId="51" xfId="2" applyFont="1" applyFill="1" applyBorder="1" applyAlignment="1">
      <alignment horizontal="center" vertical="center" wrapText="1"/>
    </xf>
    <xf numFmtId="0" fontId="18" fillId="0" borderId="7" xfId="2" applyFont="1" applyFill="1" applyBorder="1" applyAlignment="1">
      <alignment horizontal="center" vertical="center" wrapText="1"/>
    </xf>
    <xf numFmtId="0" fontId="18" fillId="0" borderId="0" xfId="2" applyFont="1" applyFill="1" applyBorder="1" applyAlignment="1">
      <alignment horizontal="center" vertical="center" wrapText="1"/>
    </xf>
    <xf numFmtId="0" fontId="18" fillId="0" borderId="56" xfId="2" applyFont="1" applyFill="1" applyBorder="1" applyAlignment="1">
      <alignment horizontal="center" vertical="center" wrapText="1"/>
    </xf>
    <xf numFmtId="0" fontId="18" fillId="0" borderId="53" xfId="2" applyFont="1" applyFill="1" applyBorder="1" applyAlignment="1">
      <alignment horizontal="center" vertical="center" wrapText="1"/>
    </xf>
    <xf numFmtId="0" fontId="18" fillId="0" borderId="54" xfId="2" applyFont="1" applyFill="1" applyBorder="1" applyAlignment="1">
      <alignment horizontal="center" vertical="center" wrapText="1"/>
    </xf>
    <xf numFmtId="0" fontId="18" fillId="0" borderId="55" xfId="2" applyFont="1" applyFill="1" applyBorder="1" applyAlignment="1">
      <alignment horizontal="center" vertical="center" wrapText="1"/>
    </xf>
    <xf numFmtId="0" fontId="14" fillId="0" borderId="0" xfId="9" applyFont="1" applyFill="1" applyBorder="1" applyAlignment="1">
      <alignment horizontal="center" vertical="center" shrinkToFit="1"/>
    </xf>
    <xf numFmtId="0" fontId="14" fillId="0" borderId="0" xfId="9" applyFont="1" applyFill="1" applyBorder="1" applyAlignment="1" applyProtection="1">
      <alignment horizontal="center" vertical="center" shrinkToFit="1"/>
      <protection hidden="1"/>
    </xf>
    <xf numFmtId="0" fontId="14" fillId="0" borderId="27" xfId="4" applyFont="1" applyBorder="1" applyAlignment="1">
      <alignment horizontal="center" vertical="center"/>
    </xf>
    <xf numFmtId="0" fontId="14" fillId="0" borderId="35" xfId="4" applyFont="1" applyBorder="1" applyAlignment="1">
      <alignment horizontal="center" vertical="center"/>
    </xf>
    <xf numFmtId="0" fontId="14" fillId="0" borderId="36" xfId="4" applyFont="1" applyBorder="1" applyAlignment="1">
      <alignment horizontal="center" vertical="center"/>
    </xf>
    <xf numFmtId="0" fontId="14" fillId="0" borderId="27" xfId="4" applyFont="1" applyFill="1" applyBorder="1" applyAlignment="1">
      <alignment horizontal="center" vertical="center"/>
    </xf>
    <xf numFmtId="0" fontId="14" fillId="0" borderId="35" xfId="4" applyFont="1" applyFill="1" applyBorder="1" applyAlignment="1">
      <alignment horizontal="center" vertical="center"/>
    </xf>
    <xf numFmtId="0" fontId="14" fillId="0" borderId="36" xfId="4" applyFont="1" applyFill="1" applyBorder="1" applyAlignment="1">
      <alignment horizontal="center" vertical="center"/>
    </xf>
    <xf numFmtId="0" fontId="14" fillId="0" borderId="24" xfId="4" applyFont="1" applyBorder="1" applyAlignment="1">
      <alignment horizontal="center" vertical="center"/>
    </xf>
    <xf numFmtId="49" fontId="17" fillId="0" borderId="1" xfId="4" applyNumberFormat="1" applyFont="1" applyFill="1" applyBorder="1" applyAlignment="1">
      <alignment horizontal="center" vertical="center"/>
    </xf>
    <xf numFmtId="49" fontId="17" fillId="0" borderId="2" xfId="4" applyNumberFormat="1" applyFont="1" applyFill="1" applyBorder="1" applyAlignment="1">
      <alignment horizontal="center" vertical="center"/>
    </xf>
    <xf numFmtId="49" fontId="17" fillId="0" borderId="3" xfId="4" applyNumberFormat="1" applyFont="1" applyFill="1" applyBorder="1" applyAlignment="1">
      <alignment horizontal="center" vertical="center"/>
    </xf>
    <xf numFmtId="178" fontId="14" fillId="0" borderId="90" xfId="4" applyNumberFormat="1" applyFont="1" applyFill="1" applyBorder="1" applyAlignment="1">
      <alignment horizontal="right" vertical="center" shrinkToFit="1"/>
    </xf>
    <xf numFmtId="181" fontId="14" fillId="0" borderId="91" xfId="4" applyNumberFormat="1" applyFont="1" applyFill="1" applyBorder="1" applyAlignment="1">
      <alignment horizontal="right" vertical="center" shrinkToFit="1"/>
    </xf>
    <xf numFmtId="181" fontId="14" fillId="0" borderId="0" xfId="4" applyNumberFormat="1" applyFont="1" applyFill="1" applyBorder="1" applyAlignment="1">
      <alignment horizontal="right" vertical="center" shrinkToFit="1"/>
    </xf>
    <xf numFmtId="181" fontId="14" fillId="0" borderId="64" xfId="4" applyNumberFormat="1" applyFont="1" applyFill="1" applyBorder="1" applyAlignment="1">
      <alignment horizontal="right" vertical="center" shrinkToFit="1"/>
    </xf>
    <xf numFmtId="0" fontId="14" fillId="0" borderId="57" xfId="4" applyFont="1" applyBorder="1">
      <alignment vertical="center"/>
    </xf>
    <xf numFmtId="0" fontId="14" fillId="0" borderId="0" xfId="4" applyFont="1" applyBorder="1">
      <alignment vertical="center"/>
    </xf>
    <xf numFmtId="0" fontId="14" fillId="0" borderId="64" xfId="4" applyFont="1" applyBorder="1">
      <alignment vertical="center"/>
    </xf>
    <xf numFmtId="178" fontId="14" fillId="0" borderId="91" xfId="4" applyNumberFormat="1" applyFont="1" applyFill="1" applyBorder="1" applyAlignment="1">
      <alignment horizontal="right" vertical="center" shrinkToFit="1"/>
    </xf>
    <xf numFmtId="178" fontId="14" fillId="0" borderId="0" xfId="4" applyNumberFormat="1" applyFont="1" applyFill="1" applyBorder="1" applyAlignment="1">
      <alignment horizontal="right" vertical="center" shrinkToFit="1"/>
    </xf>
    <xf numFmtId="178" fontId="14" fillId="0" borderId="64" xfId="4" applyNumberFormat="1" applyFont="1" applyFill="1" applyBorder="1" applyAlignment="1">
      <alignment horizontal="right" vertical="center" shrinkToFit="1"/>
    </xf>
    <xf numFmtId="181" fontId="14" fillId="0" borderId="90" xfId="4" applyNumberFormat="1" applyFont="1" applyFill="1" applyBorder="1" applyAlignment="1">
      <alignment horizontal="right" vertical="center" shrinkToFit="1"/>
    </xf>
    <xf numFmtId="178" fontId="14" fillId="0" borderId="92" xfId="4" applyNumberFormat="1" applyFont="1" applyFill="1" applyBorder="1" applyAlignment="1">
      <alignment horizontal="right" vertical="center" shrinkToFit="1"/>
    </xf>
    <xf numFmtId="178" fontId="14" fillId="0" borderId="57" xfId="4" applyNumberFormat="1" applyFont="1" applyFill="1" applyBorder="1" applyAlignment="1">
      <alignment horizontal="right" vertical="center" shrinkToFit="1"/>
    </xf>
    <xf numFmtId="178" fontId="14" fillId="0" borderId="93" xfId="4" applyNumberFormat="1" applyFont="1" applyFill="1" applyBorder="1" applyAlignment="1">
      <alignment horizontal="right" vertical="center" shrinkToFit="1"/>
    </xf>
    <xf numFmtId="181" fontId="14" fillId="0" borderId="96" xfId="4" applyNumberFormat="1" applyFont="1" applyFill="1" applyBorder="1" applyAlignment="1">
      <alignment horizontal="right" vertical="center" shrinkToFit="1"/>
    </xf>
    <xf numFmtId="181" fontId="14" fillId="0" borderId="48" xfId="4" applyNumberFormat="1" applyFont="1" applyFill="1" applyBorder="1" applyAlignment="1">
      <alignment horizontal="right" vertical="center" shrinkToFit="1"/>
    </xf>
    <xf numFmtId="181" fontId="14" fillId="0" borderId="94" xfId="4" applyNumberFormat="1" applyFont="1" applyFill="1" applyBorder="1" applyAlignment="1">
      <alignment horizontal="right" vertical="center" shrinkToFit="1"/>
    </xf>
    <xf numFmtId="0" fontId="14" fillId="0" borderId="28" xfId="4" applyFont="1" applyBorder="1">
      <alignment vertical="center"/>
    </xf>
    <xf numFmtId="0" fontId="14" fillId="0" borderId="48" xfId="4" applyFont="1" applyBorder="1">
      <alignment vertical="center"/>
    </xf>
    <xf numFmtId="0" fontId="14" fillId="0" borderId="34" xfId="4" applyFont="1" applyBorder="1">
      <alignment vertical="center"/>
    </xf>
    <xf numFmtId="178" fontId="14" fillId="0" borderId="28" xfId="4" applyNumberFormat="1" applyFont="1" applyFill="1" applyBorder="1" applyAlignment="1">
      <alignment horizontal="right" vertical="center" shrinkToFit="1"/>
    </xf>
    <xf numFmtId="178" fontId="14" fillId="0" borderId="48" xfId="4" applyNumberFormat="1" applyFont="1" applyFill="1" applyBorder="1" applyAlignment="1">
      <alignment horizontal="right" vertical="center" shrinkToFit="1"/>
    </xf>
    <xf numFmtId="178" fontId="14" fillId="0" borderId="94" xfId="4" applyNumberFormat="1" applyFont="1" applyFill="1" applyBorder="1" applyAlignment="1">
      <alignment horizontal="right" vertical="center" shrinkToFit="1"/>
    </xf>
    <xf numFmtId="181" fontId="14" fillId="0" borderId="95" xfId="4" applyNumberFormat="1" applyFont="1" applyFill="1" applyBorder="1" applyAlignment="1">
      <alignment horizontal="right" vertical="center" shrinkToFit="1"/>
    </xf>
    <xf numFmtId="178" fontId="14" fillId="0" borderId="95" xfId="4" applyNumberFormat="1" applyFont="1" applyFill="1" applyBorder="1" applyAlignment="1">
      <alignment horizontal="right" vertical="center" shrinkToFit="1"/>
    </xf>
    <xf numFmtId="181" fontId="14" fillId="0" borderId="34" xfId="4" applyNumberFormat="1" applyFont="1" applyFill="1" applyBorder="1" applyAlignment="1">
      <alignment horizontal="right" vertical="center" shrinkToFit="1"/>
    </xf>
    <xf numFmtId="0" fontId="14" fillId="0" borderId="28" xfId="4" applyFont="1" applyFill="1" applyBorder="1">
      <alignment vertical="center"/>
    </xf>
    <xf numFmtId="0" fontId="14" fillId="0" borderId="48" xfId="4" applyFont="1" applyFill="1" applyBorder="1">
      <alignment vertical="center"/>
    </xf>
    <xf numFmtId="0" fontId="14" fillId="0" borderId="34" xfId="4" applyFont="1" applyFill="1" applyBorder="1">
      <alignment vertical="center"/>
    </xf>
    <xf numFmtId="0" fontId="14" fillId="0" borderId="57" xfId="4" applyFont="1" applyFill="1" applyBorder="1">
      <alignment vertical="center"/>
    </xf>
    <xf numFmtId="0" fontId="14" fillId="0" borderId="0" xfId="4" applyFont="1" applyFill="1" applyBorder="1">
      <alignment vertical="center"/>
    </xf>
    <xf numFmtId="0" fontId="14" fillId="0" borderId="64" xfId="4" applyFont="1" applyFill="1" applyBorder="1">
      <alignment vertical="center"/>
    </xf>
    <xf numFmtId="178" fontId="14" fillId="0" borderId="91" xfId="4" applyNumberFormat="1" applyFont="1" applyFill="1" applyBorder="1" applyAlignment="1">
      <alignment horizontal="right" vertical="center"/>
    </xf>
    <xf numFmtId="178" fontId="14" fillId="0" borderId="0" xfId="4" applyNumberFormat="1" applyFont="1" applyFill="1" applyBorder="1" applyAlignment="1">
      <alignment horizontal="right" vertical="center"/>
    </xf>
    <xf numFmtId="178" fontId="14" fillId="0" borderId="64" xfId="4" applyNumberFormat="1" applyFont="1" applyFill="1" applyBorder="1" applyAlignment="1">
      <alignment horizontal="right" vertical="center"/>
    </xf>
    <xf numFmtId="0" fontId="14" fillId="0" borderId="57" xfId="4" applyFont="1" applyBorder="1" applyAlignment="1">
      <alignment vertical="center"/>
    </xf>
    <xf numFmtId="0" fontId="10" fillId="0" borderId="0" xfId="1" applyAlignment="1">
      <alignment vertical="center"/>
    </xf>
    <xf numFmtId="0" fontId="10" fillId="0" borderId="64" xfId="1" applyBorder="1" applyAlignment="1">
      <alignment vertical="center"/>
    </xf>
    <xf numFmtId="0" fontId="20" fillId="0" borderId="27" xfId="4" applyFont="1" applyFill="1" applyBorder="1" applyAlignment="1">
      <alignment horizontal="center" vertical="center"/>
    </xf>
    <xf numFmtId="0" fontId="20" fillId="0" borderId="35" xfId="4" applyFont="1" applyFill="1" applyBorder="1" applyAlignment="1">
      <alignment horizontal="center" vertical="center"/>
    </xf>
    <xf numFmtId="0" fontId="20" fillId="0" borderId="36" xfId="4" applyFont="1" applyFill="1" applyBorder="1" applyAlignment="1">
      <alignment horizontal="center" vertical="center"/>
    </xf>
    <xf numFmtId="0" fontId="14" fillId="0" borderId="26" xfId="4" applyFont="1" applyFill="1" applyBorder="1">
      <alignment vertical="center"/>
    </xf>
    <xf numFmtId="0" fontId="14" fillId="0" borderId="40" xfId="4" applyFont="1" applyFill="1" applyBorder="1">
      <alignment vertical="center"/>
    </xf>
    <xf numFmtId="0" fontId="14" fillId="0" borderId="37" xfId="4" applyFont="1" applyFill="1" applyBorder="1">
      <alignment vertical="center"/>
    </xf>
    <xf numFmtId="178" fontId="14" fillId="0" borderId="57" xfId="4" applyNumberFormat="1" applyFont="1" applyFill="1" applyBorder="1" applyAlignment="1">
      <alignment horizontal="right" vertical="center"/>
    </xf>
    <xf numFmtId="178" fontId="14" fillId="0" borderId="93" xfId="4" applyNumberFormat="1" applyFont="1" applyFill="1" applyBorder="1" applyAlignment="1">
      <alignment horizontal="right" vertical="center"/>
    </xf>
    <xf numFmtId="181" fontId="14" fillId="0" borderId="90" xfId="4" applyNumberFormat="1" applyFont="1" applyFill="1" applyBorder="1" applyAlignment="1">
      <alignment horizontal="right" vertical="center"/>
    </xf>
    <xf numFmtId="181" fontId="1" fillId="0" borderId="0" xfId="4" applyNumberFormat="1" applyFill="1" applyAlignment="1">
      <alignment horizontal="right" vertical="center" shrinkToFit="1"/>
    </xf>
    <xf numFmtId="181" fontId="1" fillId="0" borderId="64" xfId="4" applyNumberFormat="1" applyFill="1" applyBorder="1" applyAlignment="1">
      <alignment horizontal="right" vertical="center" shrinkToFit="1"/>
    </xf>
    <xf numFmtId="178" fontId="14" fillId="0" borderId="96" xfId="4" applyNumberFormat="1" applyFont="1" applyFill="1" applyBorder="1" applyAlignment="1">
      <alignment horizontal="right" vertical="center" shrinkToFit="1"/>
    </xf>
    <xf numFmtId="0" fontId="1" fillId="0" borderId="0" xfId="4" applyFill="1" applyAlignment="1">
      <alignment horizontal="right" vertical="center" shrinkToFit="1"/>
    </xf>
    <xf numFmtId="0" fontId="1" fillId="0" borderId="93" xfId="4" applyFill="1" applyBorder="1" applyAlignment="1">
      <alignment horizontal="right" vertical="center" shrinkToFit="1"/>
    </xf>
    <xf numFmtId="181" fontId="1" fillId="0" borderId="93" xfId="4" applyNumberFormat="1" applyFill="1" applyBorder="1" applyAlignment="1">
      <alignment horizontal="right" vertical="center" shrinkToFit="1"/>
    </xf>
    <xf numFmtId="0" fontId="10" fillId="0" borderId="0" xfId="1" applyBorder="1" applyAlignment="1">
      <alignment vertical="center"/>
    </xf>
    <xf numFmtId="0" fontId="20" fillId="0" borderId="57" xfId="4" applyFont="1" applyBorder="1">
      <alignment vertical="center"/>
    </xf>
    <xf numFmtId="0" fontId="20" fillId="0" borderId="0" xfId="4" applyFont="1" applyBorder="1">
      <alignment vertical="center"/>
    </xf>
    <xf numFmtId="0" fontId="20" fillId="0" borderId="64" xfId="4" applyFont="1" applyBorder="1">
      <alignment vertical="center"/>
    </xf>
    <xf numFmtId="0" fontId="14" fillId="0" borderId="26" xfId="4" applyFont="1" applyBorder="1">
      <alignment vertical="center"/>
    </xf>
    <xf numFmtId="0" fontId="14" fillId="0" borderId="40" xfId="4" applyFont="1" applyBorder="1">
      <alignment vertical="center"/>
    </xf>
    <xf numFmtId="0" fontId="14" fillId="0" borderId="37" xfId="4" applyFont="1" applyBorder="1">
      <alignment vertical="center"/>
    </xf>
    <xf numFmtId="0" fontId="1" fillId="0" borderId="35" xfId="4" applyBorder="1" applyAlignment="1">
      <alignment horizontal="center" vertical="center"/>
    </xf>
    <xf numFmtId="0" fontId="1" fillId="0" borderId="36" xfId="4" applyBorder="1" applyAlignment="1">
      <alignment horizontal="center" vertical="center"/>
    </xf>
    <xf numFmtId="0" fontId="14" fillId="0" borderId="28" xfId="4" applyFont="1" applyBorder="1" applyAlignment="1">
      <alignment horizontal="center" vertical="center" wrapText="1"/>
    </xf>
    <xf numFmtId="0" fontId="14" fillId="0" borderId="48" xfId="4" applyFont="1" applyBorder="1" applyAlignment="1">
      <alignment horizontal="center" vertical="center" wrapText="1"/>
    </xf>
    <xf numFmtId="0" fontId="14" fillId="0" borderId="57" xfId="4" applyFont="1" applyBorder="1" applyAlignment="1">
      <alignment horizontal="center" vertical="center" wrapText="1"/>
    </xf>
    <xf numFmtId="0" fontId="14" fillId="0" borderId="0" xfId="4" applyFont="1" applyBorder="1" applyAlignment="1">
      <alignment horizontal="center" vertical="center" wrapText="1"/>
    </xf>
    <xf numFmtId="0" fontId="14" fillId="0" borderId="26" xfId="4" applyFont="1" applyBorder="1" applyAlignment="1">
      <alignment horizontal="center" vertical="center" wrapText="1"/>
    </xf>
    <xf numFmtId="0" fontId="14" fillId="0" borderId="40" xfId="4" applyFont="1" applyBorder="1" applyAlignment="1">
      <alignment horizontal="center" vertical="center" wrapText="1"/>
    </xf>
    <xf numFmtId="181" fontId="14" fillId="0" borderId="57" xfId="4" applyNumberFormat="1" applyFont="1" applyFill="1" applyBorder="1" applyAlignment="1">
      <alignment horizontal="right" vertical="center" shrinkToFit="1"/>
    </xf>
    <xf numFmtId="0" fontId="1" fillId="0" borderId="0" xfId="4" applyFill="1" applyBorder="1" applyAlignment="1">
      <alignment horizontal="right" vertical="center" shrinkToFit="1"/>
    </xf>
    <xf numFmtId="0" fontId="1" fillId="0" borderId="64" xfId="4" applyFill="1" applyBorder="1" applyAlignment="1">
      <alignment horizontal="right" vertical="center" shrinkToFit="1"/>
    </xf>
    <xf numFmtId="181" fontId="14" fillId="0" borderId="28" xfId="4" applyNumberFormat="1" applyFont="1" applyFill="1" applyBorder="1" applyAlignment="1">
      <alignment horizontal="right" vertical="center" shrinkToFit="1"/>
    </xf>
    <xf numFmtId="0" fontId="1" fillId="0" borderId="48" xfId="4" applyFill="1" applyBorder="1" applyAlignment="1">
      <alignment horizontal="right" vertical="center" shrinkToFit="1"/>
    </xf>
    <xf numFmtId="0" fontId="1" fillId="0" borderId="34" xfId="4" applyFill="1" applyBorder="1" applyAlignment="1">
      <alignment horizontal="right" vertical="center" shrinkToFit="1"/>
    </xf>
    <xf numFmtId="0" fontId="14" fillId="0" borderId="28" xfId="4" applyFont="1" applyFill="1" applyBorder="1" applyAlignment="1">
      <alignment horizontal="center" vertical="center" textRotation="255"/>
    </xf>
    <xf numFmtId="0" fontId="14" fillId="0" borderId="34" xfId="4" applyFont="1" applyFill="1" applyBorder="1" applyAlignment="1">
      <alignment horizontal="center" vertical="center" textRotation="255"/>
    </xf>
    <xf numFmtId="0" fontId="14" fillId="0" borderId="57" xfId="4" applyFont="1" applyFill="1" applyBorder="1" applyAlignment="1">
      <alignment horizontal="center" vertical="center" textRotation="255"/>
    </xf>
    <xf numFmtId="0" fontId="14" fillId="0" borderId="64" xfId="4" applyFont="1" applyFill="1" applyBorder="1" applyAlignment="1">
      <alignment horizontal="center" vertical="center" textRotation="255"/>
    </xf>
    <xf numFmtId="0" fontId="14" fillId="0" borderId="26" xfId="4" applyFont="1" applyFill="1" applyBorder="1" applyAlignment="1">
      <alignment horizontal="center" vertical="center" textRotation="255"/>
    </xf>
    <xf numFmtId="0" fontId="14" fillId="0" borderId="37" xfId="4" applyFont="1" applyFill="1" applyBorder="1" applyAlignment="1">
      <alignment horizontal="center" vertical="center" textRotation="255"/>
    </xf>
    <xf numFmtId="0" fontId="14" fillId="0" borderId="48" xfId="4" applyFont="1" applyBorder="1" applyAlignment="1">
      <alignment vertical="center" textRotation="255"/>
    </xf>
    <xf numFmtId="0" fontId="14" fillId="0" borderId="0" xfId="4" applyFont="1" applyBorder="1" applyAlignment="1">
      <alignment vertical="center" textRotation="255"/>
    </xf>
    <xf numFmtId="0" fontId="14" fillId="0" borderId="40" xfId="4" applyFont="1" applyBorder="1" applyAlignment="1">
      <alignment vertical="center" textRotation="255"/>
    </xf>
    <xf numFmtId="181" fontId="14" fillId="0" borderId="26" xfId="4" applyNumberFormat="1" applyFont="1" applyFill="1" applyBorder="1" applyAlignment="1">
      <alignment horizontal="right" vertical="center" shrinkToFit="1"/>
    </xf>
    <xf numFmtId="0" fontId="1" fillId="0" borderId="40" xfId="4" applyFill="1" applyBorder="1" applyAlignment="1">
      <alignment horizontal="right" vertical="center" shrinkToFit="1"/>
    </xf>
    <xf numFmtId="181" fontId="14" fillId="0" borderId="40" xfId="4" applyNumberFormat="1" applyFont="1" applyFill="1" applyBorder="1" applyAlignment="1">
      <alignment horizontal="right" vertical="center" shrinkToFit="1"/>
    </xf>
    <xf numFmtId="0" fontId="1" fillId="0" borderId="37" xfId="4" applyFill="1" applyBorder="1" applyAlignment="1">
      <alignment horizontal="right" vertical="center" shrinkToFit="1"/>
    </xf>
    <xf numFmtId="178" fontId="14" fillId="0" borderId="34" xfId="4" applyNumberFormat="1" applyFont="1" applyFill="1" applyBorder="1" applyAlignment="1">
      <alignment horizontal="right" vertical="center" shrinkToFit="1"/>
    </xf>
    <xf numFmtId="0" fontId="14" fillId="0" borderId="28" xfId="4" applyFont="1" applyFill="1" applyBorder="1" applyAlignment="1">
      <alignment horizontal="left" vertical="center"/>
    </xf>
    <xf numFmtId="0" fontId="14" fillId="0" borderId="48" xfId="4" applyFont="1" applyFill="1" applyBorder="1" applyAlignment="1">
      <alignment horizontal="left" vertical="center"/>
    </xf>
    <xf numFmtId="0" fontId="14" fillId="0" borderId="34" xfId="4" applyFont="1" applyFill="1" applyBorder="1" applyAlignment="1">
      <alignment horizontal="left" vertical="center"/>
    </xf>
    <xf numFmtId="0" fontId="14" fillId="0" borderId="57" xfId="4" applyFont="1" applyFill="1" applyBorder="1" applyAlignment="1">
      <alignment horizontal="left" vertical="center"/>
    </xf>
    <xf numFmtId="0" fontId="14" fillId="0" borderId="0" xfId="4" applyFont="1" applyFill="1" applyBorder="1" applyAlignment="1">
      <alignment horizontal="left" vertical="center"/>
    </xf>
    <xf numFmtId="0" fontId="14" fillId="0" borderId="64" xfId="4" applyFont="1" applyFill="1" applyBorder="1" applyAlignment="1">
      <alignment horizontal="left" vertical="center"/>
    </xf>
    <xf numFmtId="178" fontId="14" fillId="0" borderId="26" xfId="4" applyNumberFormat="1" applyFont="1" applyFill="1" applyBorder="1" applyAlignment="1">
      <alignment horizontal="right" vertical="center" shrinkToFit="1"/>
    </xf>
    <xf numFmtId="178" fontId="14" fillId="0" borderId="40" xfId="4" applyNumberFormat="1" applyFont="1" applyFill="1" applyBorder="1" applyAlignment="1">
      <alignment horizontal="right" vertical="center" shrinkToFit="1"/>
    </xf>
    <xf numFmtId="178" fontId="14" fillId="0" borderId="97" xfId="4" applyNumberFormat="1" applyFont="1" applyFill="1" applyBorder="1" applyAlignment="1">
      <alignment horizontal="right" vertical="center" shrinkToFit="1"/>
    </xf>
    <xf numFmtId="181" fontId="14" fillId="0" borderId="98" xfId="4" applyNumberFormat="1" applyFont="1" applyFill="1" applyBorder="1" applyAlignment="1">
      <alignment horizontal="right" vertical="center" shrinkToFit="1"/>
    </xf>
    <xf numFmtId="178" fontId="14" fillId="0" borderId="98" xfId="4" applyNumberFormat="1" applyFont="1" applyFill="1" applyBorder="1" applyAlignment="1">
      <alignment horizontal="right" vertical="center" shrinkToFit="1"/>
    </xf>
    <xf numFmtId="181" fontId="14" fillId="0" borderId="99" xfId="4" applyNumberFormat="1" applyFont="1" applyFill="1" applyBorder="1" applyAlignment="1">
      <alignment horizontal="right" vertical="center" shrinkToFit="1"/>
    </xf>
    <xf numFmtId="181" fontId="14" fillId="0" borderId="37" xfId="4" applyNumberFormat="1" applyFont="1" applyFill="1" applyBorder="1" applyAlignment="1">
      <alignment horizontal="right" vertical="center" shrinkToFit="1"/>
    </xf>
    <xf numFmtId="0" fontId="14" fillId="0" borderId="26" xfId="4" applyFont="1" applyFill="1" applyBorder="1" applyAlignment="1">
      <alignment horizontal="left" vertical="center"/>
    </xf>
    <xf numFmtId="0" fontId="14" fillId="0" borderId="40" xfId="4" applyFont="1" applyFill="1" applyBorder="1" applyAlignment="1">
      <alignment horizontal="left" vertical="center"/>
    </xf>
    <xf numFmtId="0" fontId="14" fillId="0" borderId="37" xfId="4" applyFont="1" applyFill="1" applyBorder="1" applyAlignment="1">
      <alignment horizontal="left" vertical="center"/>
    </xf>
    <xf numFmtId="178" fontId="14" fillId="0" borderId="37" xfId="4" applyNumberFormat="1" applyFont="1" applyFill="1" applyBorder="1" applyAlignment="1">
      <alignment horizontal="right" vertical="center" shrinkToFit="1"/>
    </xf>
    <xf numFmtId="0" fontId="14" fillId="0" borderId="57" xfId="4" applyFont="1" applyFill="1" applyBorder="1" applyAlignment="1">
      <alignment horizontal="center" vertical="center" wrapText="1"/>
    </xf>
    <xf numFmtId="0" fontId="14" fillId="0" borderId="0" xfId="4" applyFont="1" applyFill="1" applyBorder="1" applyAlignment="1">
      <alignment horizontal="center" vertical="center" wrapText="1"/>
    </xf>
    <xf numFmtId="0" fontId="14" fillId="0" borderId="26" xfId="4" applyFont="1" applyFill="1" applyBorder="1" applyAlignment="1">
      <alignment horizontal="center" vertical="center" wrapText="1"/>
    </xf>
    <xf numFmtId="0" fontId="14" fillId="0" borderId="40" xfId="4" applyFont="1" applyFill="1" applyBorder="1" applyAlignment="1">
      <alignment horizontal="center" vertical="center" wrapText="1"/>
    </xf>
    <xf numFmtId="0" fontId="14" fillId="6" borderId="91" xfId="4" applyFont="1" applyFill="1" applyBorder="1" applyAlignment="1">
      <alignment horizontal="right" vertical="center" shrinkToFit="1"/>
    </xf>
    <xf numFmtId="0" fontId="14" fillId="6" borderId="0" xfId="4" applyFont="1" applyFill="1" applyBorder="1" applyAlignment="1">
      <alignment horizontal="right" vertical="center" shrinkToFit="1"/>
    </xf>
    <xf numFmtId="0" fontId="14" fillId="6" borderId="64" xfId="4" applyFont="1" applyFill="1" applyBorder="1" applyAlignment="1">
      <alignment horizontal="right" vertical="center" shrinkToFit="1"/>
    </xf>
    <xf numFmtId="178" fontId="14" fillId="6" borderId="91" xfId="4" applyNumberFormat="1" applyFont="1" applyFill="1" applyBorder="1" applyAlignment="1">
      <alignment horizontal="right" vertical="center" shrinkToFit="1"/>
    </xf>
    <xf numFmtId="178" fontId="14" fillId="6" borderId="0" xfId="4" applyNumberFormat="1" applyFont="1" applyFill="1" applyBorder="1" applyAlignment="1">
      <alignment horizontal="right" vertical="center" shrinkToFit="1"/>
    </xf>
    <xf numFmtId="178" fontId="14" fillId="6" borderId="93" xfId="4" applyNumberFormat="1" applyFont="1" applyFill="1" applyBorder="1" applyAlignment="1">
      <alignment horizontal="right" vertical="center" shrinkToFit="1"/>
    </xf>
    <xf numFmtId="181" fontId="14" fillId="0" borderId="93" xfId="4" applyNumberFormat="1" applyFont="1" applyFill="1" applyBorder="1" applyAlignment="1">
      <alignment horizontal="right" vertical="center" shrinkToFit="1"/>
    </xf>
    <xf numFmtId="0" fontId="14" fillId="0" borderId="28" xfId="4" applyFont="1" applyBorder="1" applyAlignment="1">
      <alignment horizontal="center" vertical="center" textRotation="255"/>
    </xf>
    <xf numFmtId="0" fontId="14" fillId="0" borderId="34" xfId="4" applyFont="1" applyBorder="1" applyAlignment="1">
      <alignment horizontal="center" vertical="center" textRotation="255"/>
    </xf>
    <xf numFmtId="0" fontId="14" fillId="0" borderId="57" xfId="4" applyFont="1" applyBorder="1" applyAlignment="1">
      <alignment horizontal="center" vertical="center" textRotation="255"/>
    </xf>
    <xf numFmtId="0" fontId="14" fillId="0" borderId="64" xfId="4" applyFont="1" applyBorder="1" applyAlignment="1">
      <alignment horizontal="center" vertical="center" textRotation="255"/>
    </xf>
    <xf numFmtId="0" fontId="14" fillId="0" borderId="26" xfId="4" applyFont="1" applyBorder="1" applyAlignment="1">
      <alignment horizontal="center" vertical="center" textRotation="255"/>
    </xf>
    <xf numFmtId="0" fontId="14" fillId="0" borderId="37" xfId="4" applyFont="1" applyBorder="1" applyAlignment="1">
      <alignment horizontal="center" vertical="center" textRotation="255"/>
    </xf>
    <xf numFmtId="0" fontId="1" fillId="0" borderId="97" xfId="4" applyFill="1" applyBorder="1" applyAlignment="1">
      <alignment horizontal="right" vertical="center" shrinkToFit="1"/>
    </xf>
    <xf numFmtId="181" fontId="1" fillId="0" borderId="40" xfId="4" applyNumberFormat="1" applyFill="1" applyBorder="1" applyAlignment="1">
      <alignment horizontal="right" vertical="center" shrinkToFit="1"/>
    </xf>
    <xf numFmtId="181" fontId="1" fillId="0" borderId="97" xfId="4" applyNumberFormat="1" applyFill="1" applyBorder="1" applyAlignment="1">
      <alignment horizontal="right" vertical="center" shrinkToFit="1"/>
    </xf>
    <xf numFmtId="178" fontId="14" fillId="0" borderId="99" xfId="4" applyNumberFormat="1" applyFont="1" applyFill="1" applyBorder="1" applyAlignment="1">
      <alignment horizontal="right" vertical="center" shrinkToFit="1"/>
    </xf>
    <xf numFmtId="178" fontId="14" fillId="6" borderId="99" xfId="4" applyNumberFormat="1" applyFont="1" applyFill="1" applyBorder="1" applyAlignment="1">
      <alignment horizontal="right" vertical="center" shrinkToFit="1"/>
    </xf>
    <xf numFmtId="178" fontId="14" fillId="6" borderId="40" xfId="4" applyNumberFormat="1" applyFont="1" applyFill="1" applyBorder="1" applyAlignment="1">
      <alignment horizontal="right" vertical="center" shrinkToFit="1"/>
    </xf>
    <xf numFmtId="178" fontId="14" fillId="6" borderId="97" xfId="4" applyNumberFormat="1" applyFont="1" applyFill="1" applyBorder="1" applyAlignment="1">
      <alignment horizontal="right" vertical="center" shrinkToFit="1"/>
    </xf>
    <xf numFmtId="0" fontId="14" fillId="6" borderId="99" xfId="4" applyFont="1" applyFill="1" applyBorder="1" applyAlignment="1">
      <alignment horizontal="right" vertical="center" shrinkToFit="1"/>
    </xf>
    <xf numFmtId="0" fontId="14" fillId="6" borderId="40" xfId="4" applyFont="1" applyFill="1" applyBorder="1" applyAlignment="1">
      <alignment horizontal="right" vertical="center" shrinkToFit="1"/>
    </xf>
    <xf numFmtId="0" fontId="14" fillId="6" borderId="37" xfId="4" applyFont="1" applyFill="1" applyBorder="1" applyAlignment="1">
      <alignment horizontal="right" vertical="center" shrinkToFit="1"/>
    </xf>
    <xf numFmtId="0" fontId="28" fillId="0" borderId="100" xfId="11" applyNumberFormat="1" applyFont="1" applyBorder="1" applyAlignment="1" applyProtection="1">
      <alignment horizontal="left" vertical="center" shrinkToFit="1"/>
      <protection locked="0"/>
    </xf>
    <xf numFmtId="0" fontId="28" fillId="0" borderId="101" xfId="11" applyNumberFormat="1" applyFont="1" applyBorder="1" applyAlignment="1" applyProtection="1">
      <alignment horizontal="left" vertical="center" shrinkToFit="1"/>
      <protection locked="0"/>
    </xf>
    <xf numFmtId="0" fontId="28" fillId="0" borderId="102" xfId="11" applyNumberFormat="1" applyFont="1" applyBorder="1" applyAlignment="1" applyProtection="1">
      <alignment horizontal="left" vertical="center" shrinkToFit="1"/>
      <protection locked="0"/>
    </xf>
    <xf numFmtId="0" fontId="27" fillId="4" borderId="1" xfId="12" applyFont="1" applyFill="1" applyBorder="1" applyAlignment="1" applyProtection="1">
      <alignment horizontal="center" vertical="center"/>
    </xf>
    <xf numFmtId="0" fontId="27" fillId="4" borderId="2" xfId="12" applyFont="1" applyFill="1" applyBorder="1" applyAlignment="1" applyProtection="1">
      <alignment horizontal="center" vertical="center"/>
    </xf>
    <xf numFmtId="0" fontId="27" fillId="4" borderId="3" xfId="12" applyFont="1" applyFill="1" applyBorder="1" applyAlignment="1" applyProtection="1">
      <alignment horizontal="center" vertical="center"/>
    </xf>
    <xf numFmtId="0" fontId="28" fillId="4" borderId="54" xfId="12" applyFont="1" applyFill="1" applyBorder="1" applyAlignment="1" applyProtection="1">
      <alignment horizontal="left" vertical="center"/>
    </xf>
    <xf numFmtId="0" fontId="28" fillId="7" borderId="49" xfId="12" applyFont="1" applyFill="1" applyBorder="1" applyAlignment="1" applyProtection="1">
      <alignment horizontal="center" vertical="center"/>
      <protection locked="0"/>
    </xf>
    <xf numFmtId="0" fontId="28" fillId="7" borderId="50" xfId="12" applyFont="1" applyFill="1" applyBorder="1" applyAlignment="1" applyProtection="1">
      <alignment horizontal="center" vertical="center"/>
      <protection locked="0"/>
    </xf>
    <xf numFmtId="0" fontId="28" fillId="7" borderId="17" xfId="12" applyFont="1" applyFill="1" applyBorder="1" applyAlignment="1" applyProtection="1">
      <alignment horizontal="center" vertical="center"/>
      <protection locked="0"/>
    </xf>
    <xf numFmtId="0" fontId="28" fillId="7" borderId="103" xfId="12" applyFont="1" applyFill="1" applyBorder="1" applyAlignment="1" applyProtection="1">
      <alignment horizontal="center" vertical="center"/>
      <protection locked="0"/>
    </xf>
    <xf numFmtId="0" fontId="28" fillId="7" borderId="104" xfId="12" applyFont="1" applyFill="1" applyBorder="1" applyAlignment="1" applyProtection="1">
      <alignment horizontal="center" vertical="center"/>
      <protection locked="0"/>
    </xf>
    <xf numFmtId="0" fontId="28" fillId="7" borderId="105" xfId="12" applyFont="1" applyFill="1" applyBorder="1" applyAlignment="1" applyProtection="1">
      <alignment horizontal="center" vertical="center"/>
      <protection locked="0"/>
    </xf>
    <xf numFmtId="0" fontId="28" fillId="7" borderId="69" xfId="12" applyFont="1" applyFill="1" applyBorder="1" applyAlignment="1" applyProtection="1">
      <alignment horizontal="center" vertical="center" wrapText="1"/>
      <protection locked="0"/>
    </xf>
    <xf numFmtId="0" fontId="28" fillId="7" borderId="50" xfId="12" applyFont="1" applyFill="1" applyBorder="1" applyAlignment="1" applyProtection="1">
      <alignment horizontal="center" vertical="center" wrapText="1"/>
      <protection locked="0"/>
    </xf>
    <xf numFmtId="0" fontId="28" fillId="7" borderId="17" xfId="12" applyFont="1" applyFill="1" applyBorder="1" applyAlignment="1" applyProtection="1">
      <alignment horizontal="center" vertical="center" wrapText="1"/>
      <protection locked="0"/>
    </xf>
    <xf numFmtId="0" fontId="28" fillId="7" borderId="106" xfId="12" applyFont="1" applyFill="1" applyBorder="1" applyAlignment="1" applyProtection="1">
      <alignment horizontal="center" vertical="center" wrapText="1"/>
      <protection locked="0"/>
    </xf>
    <xf numFmtId="0" fontId="28" fillId="7" borderId="104" xfId="12" applyFont="1" applyFill="1" applyBorder="1" applyAlignment="1" applyProtection="1">
      <alignment horizontal="center" vertical="center" wrapText="1"/>
      <protection locked="0"/>
    </xf>
    <xf numFmtId="0" fontId="28" fillId="7" borderId="105" xfId="12" applyFont="1" applyFill="1" applyBorder="1" applyAlignment="1" applyProtection="1">
      <alignment horizontal="center" vertical="center" wrapText="1"/>
      <protection locked="0"/>
    </xf>
    <xf numFmtId="0" fontId="28" fillId="7" borderId="49" xfId="12" applyFont="1" applyFill="1" applyBorder="1" applyAlignment="1" applyProtection="1">
      <alignment horizontal="center" vertical="center" wrapText="1"/>
      <protection locked="0"/>
    </xf>
    <xf numFmtId="0" fontId="28" fillId="7" borderId="51" xfId="12" applyFont="1" applyFill="1" applyBorder="1" applyAlignment="1" applyProtection="1">
      <alignment horizontal="center" vertical="center" wrapText="1"/>
      <protection locked="0"/>
    </xf>
    <xf numFmtId="0" fontId="28" fillId="7" borderId="103" xfId="12" applyFont="1" applyFill="1" applyBorder="1" applyAlignment="1" applyProtection="1">
      <alignment horizontal="center" vertical="center" wrapText="1"/>
      <protection locked="0"/>
    </xf>
    <xf numFmtId="0" fontId="28" fillId="7" borderId="107" xfId="12" applyFont="1" applyFill="1" applyBorder="1" applyAlignment="1" applyProtection="1">
      <alignment horizontal="center" vertical="center" wrapText="1"/>
      <protection locked="0"/>
    </xf>
    <xf numFmtId="0" fontId="1" fillId="7" borderId="69" xfId="12" applyFont="1" applyFill="1" applyBorder="1" applyAlignment="1" applyProtection="1">
      <alignment horizontal="center" vertical="center" wrapText="1"/>
      <protection locked="0"/>
    </xf>
    <xf numFmtId="0" fontId="1" fillId="7" borderId="50" xfId="12" applyFont="1" applyFill="1" applyBorder="1" applyAlignment="1" applyProtection="1">
      <alignment horizontal="center" vertical="center" wrapText="1"/>
      <protection locked="0"/>
    </xf>
    <xf numFmtId="0" fontId="1" fillId="7" borderId="17" xfId="12" applyFont="1" applyFill="1" applyBorder="1" applyAlignment="1" applyProtection="1">
      <alignment horizontal="center" vertical="center" wrapText="1"/>
      <protection locked="0"/>
    </xf>
    <xf numFmtId="0" fontId="1" fillId="7" borderId="106" xfId="12" applyFont="1" applyFill="1" applyBorder="1" applyAlignment="1" applyProtection="1">
      <alignment horizontal="center" vertical="center" wrapText="1"/>
      <protection locked="0"/>
    </xf>
    <xf numFmtId="0" fontId="1" fillId="7" borderId="104" xfId="12" applyFont="1" applyFill="1" applyBorder="1" applyAlignment="1" applyProtection="1">
      <alignment horizontal="center" vertical="center" wrapText="1"/>
      <protection locked="0"/>
    </xf>
    <xf numFmtId="0" fontId="1" fillId="7" borderId="105" xfId="12" applyFont="1" applyFill="1" applyBorder="1" applyAlignment="1" applyProtection="1">
      <alignment horizontal="center" vertical="center" wrapText="1"/>
      <protection locked="0"/>
    </xf>
    <xf numFmtId="0" fontId="28" fillId="0" borderId="100" xfId="18" applyFont="1" applyBorder="1" applyAlignment="1" applyProtection="1">
      <alignment horizontal="left" vertical="center" shrinkToFit="1"/>
      <protection locked="0"/>
    </xf>
    <xf numFmtId="0" fontId="28" fillId="0" borderId="101" xfId="18" applyFont="1" applyBorder="1" applyAlignment="1" applyProtection="1">
      <alignment horizontal="left" vertical="center" shrinkToFit="1"/>
      <protection locked="0"/>
    </xf>
    <xf numFmtId="0" fontId="28" fillId="0" borderId="108" xfId="18" applyFont="1" applyBorder="1" applyAlignment="1" applyProtection="1">
      <alignment horizontal="left" vertical="center" shrinkToFit="1"/>
      <protection locked="0"/>
    </xf>
    <xf numFmtId="177" fontId="28" fillId="0" borderId="109" xfId="18" applyNumberFormat="1" applyFont="1" applyBorder="1" applyAlignment="1" applyProtection="1">
      <alignment horizontal="right" vertical="center" shrinkToFit="1"/>
      <protection locked="0"/>
    </xf>
    <xf numFmtId="177" fontId="28" fillId="0" borderId="110" xfId="18" applyNumberFormat="1" applyFont="1" applyBorder="1" applyAlignment="1" applyProtection="1">
      <alignment horizontal="right" vertical="center" shrinkToFit="1"/>
      <protection locked="0"/>
    </xf>
    <xf numFmtId="177" fontId="28" fillId="0" borderId="111" xfId="18" applyNumberFormat="1" applyFont="1" applyBorder="1" applyAlignment="1" applyProtection="1">
      <alignment horizontal="right" vertical="center" shrinkToFit="1"/>
      <protection locked="0"/>
    </xf>
    <xf numFmtId="177" fontId="28" fillId="0" borderId="112" xfId="18" applyNumberFormat="1" applyFont="1" applyBorder="1" applyAlignment="1" applyProtection="1">
      <alignment horizontal="right" vertical="center" shrinkToFit="1"/>
      <protection locked="0"/>
    </xf>
    <xf numFmtId="177" fontId="28" fillId="0" borderId="113" xfId="18" applyNumberFormat="1" applyFont="1" applyBorder="1" applyAlignment="1" applyProtection="1">
      <alignment horizontal="right" vertical="center" shrinkToFit="1"/>
      <protection locked="0"/>
    </xf>
    <xf numFmtId="177" fontId="28" fillId="0" borderId="114" xfId="18" applyNumberFormat="1" applyFont="1" applyBorder="1" applyAlignment="1" applyProtection="1">
      <alignment horizontal="right" vertical="center" shrinkToFit="1"/>
      <protection locked="0"/>
    </xf>
    <xf numFmtId="177" fontId="28" fillId="0" borderId="100" xfId="11" applyNumberFormat="1" applyFont="1" applyBorder="1" applyAlignment="1" applyProtection="1">
      <alignment horizontal="right" vertical="center" shrinkToFit="1"/>
      <protection locked="0"/>
    </xf>
    <xf numFmtId="177" fontId="28" fillId="0" borderId="101" xfId="11" applyNumberFormat="1" applyFont="1" applyBorder="1" applyAlignment="1" applyProtection="1">
      <alignment horizontal="right" vertical="center" shrinkToFit="1"/>
      <protection locked="0"/>
    </xf>
    <xf numFmtId="177" fontId="28" fillId="0" borderId="108" xfId="11" applyNumberFormat="1" applyFont="1" applyBorder="1" applyAlignment="1" applyProtection="1">
      <alignment horizontal="right" vertical="center" shrinkToFit="1"/>
      <protection locked="0"/>
    </xf>
    <xf numFmtId="177" fontId="28" fillId="0" borderId="115" xfId="11" applyNumberFormat="1" applyFont="1" applyBorder="1" applyAlignment="1" applyProtection="1">
      <alignment horizontal="right" vertical="center" shrinkToFit="1"/>
      <protection locked="0"/>
    </xf>
    <xf numFmtId="177" fontId="28" fillId="0" borderId="110" xfId="11" applyNumberFormat="1" applyFont="1" applyBorder="1" applyAlignment="1" applyProtection="1">
      <alignment horizontal="right" vertical="center" shrinkToFit="1"/>
      <protection locked="0"/>
    </xf>
    <xf numFmtId="0" fontId="28" fillId="0" borderId="110" xfId="11" applyNumberFormat="1" applyFont="1" applyBorder="1" applyAlignment="1" applyProtection="1">
      <alignment horizontal="left" vertical="center" shrinkToFit="1"/>
      <protection locked="0"/>
    </xf>
    <xf numFmtId="0" fontId="28" fillId="0" borderId="116" xfId="11" applyNumberFormat="1" applyFont="1" applyBorder="1" applyAlignment="1" applyProtection="1">
      <alignment horizontal="left" vertical="center" shrinkToFit="1"/>
      <protection locked="0"/>
    </xf>
    <xf numFmtId="0" fontId="28" fillId="0" borderId="100" xfId="11" applyFont="1" applyBorder="1" applyAlignment="1" applyProtection="1">
      <alignment horizontal="left" vertical="center" shrinkToFit="1"/>
      <protection locked="0"/>
    </xf>
    <xf numFmtId="0" fontId="28" fillId="0" borderId="101" xfId="11" applyFont="1" applyBorder="1" applyAlignment="1" applyProtection="1">
      <alignment horizontal="left" vertical="center" shrinkToFit="1"/>
      <protection locked="0"/>
    </xf>
    <xf numFmtId="0" fontId="28" fillId="0" borderId="108" xfId="11" applyFont="1" applyBorder="1" applyAlignment="1" applyProtection="1">
      <alignment horizontal="left" vertical="center" shrinkToFit="1"/>
      <protection locked="0"/>
    </xf>
    <xf numFmtId="177" fontId="28" fillId="0" borderId="117" xfId="11" applyNumberFormat="1" applyFont="1" applyBorder="1" applyAlignment="1" applyProtection="1">
      <alignment horizontal="right" vertical="center" shrinkToFit="1"/>
      <protection locked="0"/>
    </xf>
    <xf numFmtId="0" fontId="28" fillId="0" borderId="117" xfId="11" applyNumberFormat="1" applyFont="1" applyBorder="1" applyAlignment="1" applyProtection="1">
      <alignment horizontal="left" vertical="center" shrinkToFit="1"/>
      <protection locked="0"/>
    </xf>
    <xf numFmtId="0" fontId="28" fillId="0" borderId="118" xfId="11" applyNumberFormat="1" applyFont="1" applyBorder="1" applyAlignment="1" applyProtection="1">
      <alignment horizontal="left" vertical="center" shrinkToFit="1"/>
      <protection locked="0"/>
    </xf>
    <xf numFmtId="0" fontId="28" fillId="0" borderId="119" xfId="11" applyFont="1" applyBorder="1" applyAlignment="1" applyProtection="1">
      <alignment horizontal="left" vertical="center" shrinkToFit="1"/>
      <protection locked="0"/>
    </xf>
    <xf numFmtId="0" fontId="28" fillId="0" borderId="120" xfId="11" applyFont="1" applyBorder="1" applyAlignment="1" applyProtection="1">
      <alignment horizontal="left" vertical="center" shrinkToFit="1"/>
      <protection locked="0"/>
    </xf>
    <xf numFmtId="0" fontId="28" fillId="0" borderId="121" xfId="11" applyFont="1" applyBorder="1" applyAlignment="1" applyProtection="1">
      <alignment horizontal="left" vertical="center" shrinkToFit="1"/>
      <protection locked="0"/>
    </xf>
    <xf numFmtId="177" fontId="28" fillId="0" borderId="110" xfId="12" applyNumberFormat="1" applyFont="1" applyBorder="1" applyAlignment="1" applyProtection="1">
      <alignment horizontal="right" vertical="center" shrinkToFit="1"/>
      <protection locked="0"/>
    </xf>
    <xf numFmtId="177" fontId="28" fillId="0" borderId="119" xfId="11" applyNumberFormat="1" applyFont="1" applyBorder="1" applyAlignment="1" applyProtection="1">
      <alignment horizontal="right" vertical="center" shrinkToFit="1"/>
      <protection locked="0"/>
    </xf>
    <xf numFmtId="177" fontId="28" fillId="0" borderId="120" xfId="11" applyNumberFormat="1" applyFont="1" applyBorder="1" applyAlignment="1" applyProtection="1">
      <alignment horizontal="right" vertical="center" shrinkToFit="1"/>
      <protection locked="0"/>
    </xf>
    <xf numFmtId="177" fontId="28" fillId="0" borderId="121" xfId="11" applyNumberFormat="1" applyFont="1" applyBorder="1" applyAlignment="1" applyProtection="1">
      <alignment horizontal="right" vertical="center" shrinkToFit="1"/>
      <protection locked="0"/>
    </xf>
    <xf numFmtId="0" fontId="28" fillId="0" borderId="119" xfId="18" applyFont="1" applyBorder="1" applyAlignment="1" applyProtection="1">
      <alignment horizontal="left" vertical="center" shrinkToFit="1"/>
      <protection locked="0"/>
    </xf>
    <xf numFmtId="0" fontId="28" fillId="0" borderId="120" xfId="18" applyFont="1" applyBorder="1" applyAlignment="1" applyProtection="1">
      <alignment horizontal="left" vertical="center" shrinkToFit="1"/>
      <protection locked="0"/>
    </xf>
    <xf numFmtId="0" fontId="28" fillId="0" borderId="121" xfId="18" applyFont="1" applyBorder="1" applyAlignment="1" applyProtection="1">
      <alignment horizontal="left" vertical="center" shrinkToFit="1"/>
      <protection locked="0"/>
    </xf>
    <xf numFmtId="177" fontId="28" fillId="0" borderId="122" xfId="18" applyNumberFormat="1" applyFont="1" applyBorder="1" applyAlignment="1" applyProtection="1">
      <alignment horizontal="right" vertical="center" shrinkToFit="1"/>
      <protection locked="0"/>
    </xf>
    <xf numFmtId="177" fontId="28" fillId="0" borderId="117" xfId="18" applyNumberFormat="1" applyFont="1" applyBorder="1" applyAlignment="1" applyProtection="1">
      <alignment horizontal="right" vertical="center" shrinkToFit="1"/>
      <protection locked="0"/>
    </xf>
    <xf numFmtId="177" fontId="28" fillId="0" borderId="123" xfId="18" applyNumberFormat="1" applyFont="1" applyBorder="1" applyAlignment="1" applyProtection="1">
      <alignment horizontal="right" vertical="center" shrinkToFit="1"/>
      <protection locked="0"/>
    </xf>
    <xf numFmtId="177" fontId="28" fillId="0" borderId="124" xfId="18" applyNumberFormat="1" applyFont="1" applyBorder="1" applyAlignment="1" applyProtection="1">
      <alignment horizontal="right" vertical="center" shrinkToFit="1"/>
      <protection locked="0"/>
    </xf>
    <xf numFmtId="177" fontId="28" fillId="0" borderId="120" xfId="18" applyNumberFormat="1" applyFont="1" applyBorder="1" applyAlignment="1" applyProtection="1">
      <alignment horizontal="right" vertical="center" shrinkToFit="1"/>
      <protection locked="0"/>
    </xf>
    <xf numFmtId="177" fontId="28" fillId="0" borderId="125" xfId="18" applyNumberFormat="1" applyFont="1" applyBorder="1" applyAlignment="1" applyProtection="1">
      <alignment horizontal="right" vertical="center" shrinkToFit="1"/>
      <protection locked="0"/>
    </xf>
    <xf numFmtId="177" fontId="28" fillId="0" borderId="126" xfId="11" applyNumberFormat="1" applyFont="1" applyBorder="1" applyAlignment="1" applyProtection="1">
      <alignment horizontal="right" vertical="center" shrinkToFit="1"/>
      <protection locked="0"/>
    </xf>
    <xf numFmtId="0" fontId="28" fillId="0" borderId="119" xfId="11" applyNumberFormat="1" applyFont="1" applyBorder="1" applyAlignment="1" applyProtection="1">
      <alignment horizontal="left" vertical="center" shrinkToFit="1"/>
      <protection locked="0"/>
    </xf>
    <xf numFmtId="0" fontId="28" fillId="0" borderId="120" xfId="11" applyNumberFormat="1" applyFont="1" applyBorder="1" applyAlignment="1" applyProtection="1">
      <alignment horizontal="left" vertical="center" shrinkToFit="1"/>
      <protection locked="0"/>
    </xf>
    <xf numFmtId="0" fontId="28" fillId="0" borderId="125" xfId="11" applyNumberFormat="1" applyFont="1" applyBorder="1" applyAlignment="1" applyProtection="1">
      <alignment horizontal="left" vertical="center" shrinkToFit="1"/>
      <protection locked="0"/>
    </xf>
    <xf numFmtId="177" fontId="28" fillId="0" borderId="127" xfId="18" applyNumberFormat="1" applyFont="1" applyBorder="1" applyAlignment="1" applyProtection="1">
      <alignment horizontal="right" vertical="center" shrinkToFit="1"/>
      <protection locked="0"/>
    </xf>
    <xf numFmtId="177" fontId="28" fillId="0" borderId="128" xfId="18" applyNumberFormat="1" applyFont="1" applyBorder="1" applyAlignment="1" applyProtection="1">
      <alignment horizontal="right" vertical="center" shrinkToFit="1"/>
      <protection locked="0"/>
    </xf>
    <xf numFmtId="177" fontId="28" fillId="0" borderId="129" xfId="18" applyNumberFormat="1" applyFont="1" applyBorder="1" applyAlignment="1" applyProtection="1">
      <alignment horizontal="right" vertical="center" shrinkToFit="1"/>
      <protection locked="0"/>
    </xf>
    <xf numFmtId="177" fontId="28" fillId="0" borderId="130" xfId="11" applyNumberFormat="1" applyFont="1" applyBorder="1" applyAlignment="1" applyProtection="1">
      <alignment horizontal="right" vertical="center" shrinkToFit="1"/>
      <protection locked="0"/>
    </xf>
    <xf numFmtId="177" fontId="28" fillId="0" borderId="128" xfId="11" applyNumberFormat="1" applyFont="1" applyBorder="1" applyAlignment="1" applyProtection="1">
      <alignment horizontal="right" vertical="center" shrinkToFit="1"/>
      <protection locked="0"/>
    </xf>
    <xf numFmtId="0" fontId="28" fillId="0" borderId="128" xfId="11" applyNumberFormat="1" applyFont="1" applyBorder="1" applyAlignment="1" applyProtection="1">
      <alignment horizontal="left" vertical="center" shrinkToFit="1"/>
      <protection locked="0"/>
    </xf>
    <xf numFmtId="0" fontId="28" fillId="0" borderId="131" xfId="11" applyNumberFormat="1" applyFont="1" applyBorder="1" applyAlignment="1" applyProtection="1">
      <alignment horizontal="left" vertical="center" shrinkToFit="1"/>
      <protection locked="0"/>
    </xf>
    <xf numFmtId="0" fontId="28" fillId="0" borderId="79" xfId="12" applyFont="1" applyBorder="1" applyAlignment="1" applyProtection="1">
      <alignment horizontal="center" vertical="center"/>
      <protection locked="0"/>
    </xf>
    <xf numFmtId="0" fontId="28" fillId="0" borderId="81" xfId="12" applyFont="1" applyBorder="1" applyAlignment="1" applyProtection="1">
      <alignment horizontal="center" vertical="center"/>
      <protection locked="0"/>
    </xf>
    <xf numFmtId="0" fontId="28" fillId="5" borderId="29" xfId="12" applyFont="1" applyFill="1" applyBorder="1" applyAlignment="1" applyProtection="1">
      <alignment horizontal="left" vertical="center" shrinkToFit="1"/>
      <protection locked="0"/>
    </xf>
    <xf numFmtId="0" fontId="28" fillId="5" borderId="83" xfId="12" applyFont="1" applyFill="1" applyBorder="1" applyAlignment="1" applyProtection="1">
      <alignment horizontal="left" vertical="center" shrinkToFit="1"/>
      <protection locked="0"/>
    </xf>
    <xf numFmtId="0" fontId="28" fillId="5" borderId="84" xfId="12" applyFont="1" applyFill="1" applyBorder="1" applyAlignment="1" applyProtection="1">
      <alignment horizontal="left" vertical="center" shrinkToFit="1"/>
      <protection locked="0"/>
    </xf>
    <xf numFmtId="177" fontId="28" fillId="5" borderId="132" xfId="11" applyNumberFormat="1" applyFont="1" applyFill="1" applyBorder="1" applyAlignment="1" applyProtection="1">
      <alignment horizontal="right" vertical="center" shrinkToFit="1"/>
      <protection locked="0"/>
    </xf>
    <xf numFmtId="177" fontId="28" fillId="5" borderId="133" xfId="11" applyNumberFormat="1" applyFont="1" applyFill="1" applyBorder="1" applyAlignment="1" applyProtection="1">
      <alignment horizontal="right" vertical="center" shrinkToFit="1"/>
      <protection locked="0"/>
    </xf>
    <xf numFmtId="177" fontId="28" fillId="5" borderId="134" xfId="11" applyNumberFormat="1" applyFont="1" applyFill="1" applyBorder="1" applyAlignment="1" applyProtection="1">
      <alignment horizontal="right" vertical="center" shrinkToFit="1"/>
      <protection locked="0"/>
    </xf>
    <xf numFmtId="177" fontId="28" fillId="5" borderId="135" xfId="11" applyNumberFormat="1" applyFont="1" applyFill="1" applyBorder="1" applyAlignment="1" applyProtection="1">
      <alignment horizontal="right" vertical="center" shrinkToFit="1"/>
      <protection locked="0"/>
    </xf>
    <xf numFmtId="177" fontId="28" fillId="5" borderId="136" xfId="11" applyNumberFormat="1" applyFont="1" applyFill="1" applyBorder="1" applyAlignment="1" applyProtection="1">
      <alignment horizontal="right" vertical="center" shrinkToFit="1"/>
      <protection locked="0"/>
    </xf>
    <xf numFmtId="177" fontId="28" fillId="5" borderId="137" xfId="11" applyNumberFormat="1" applyFont="1" applyFill="1" applyBorder="1" applyAlignment="1" applyProtection="1">
      <alignment horizontal="right" vertical="center" shrinkToFit="1"/>
      <protection locked="0"/>
    </xf>
    <xf numFmtId="177" fontId="28" fillId="5" borderId="138" xfId="11" applyNumberFormat="1" applyFont="1" applyFill="1" applyBorder="1" applyAlignment="1" applyProtection="1">
      <alignment horizontal="right" vertical="center" shrinkToFit="1"/>
      <protection locked="0"/>
    </xf>
    <xf numFmtId="0" fontId="28" fillId="5" borderId="133" xfId="11" applyNumberFormat="1" applyFont="1" applyFill="1" applyBorder="1" applyAlignment="1" applyProtection="1">
      <alignment horizontal="left" vertical="center" shrinkToFit="1"/>
      <protection locked="0"/>
    </xf>
    <xf numFmtId="0" fontId="28" fillId="5" borderId="136" xfId="11" applyNumberFormat="1" applyFont="1" applyFill="1" applyBorder="1" applyAlignment="1" applyProtection="1">
      <alignment horizontal="left" vertical="center" shrinkToFit="1"/>
      <protection locked="0"/>
    </xf>
    <xf numFmtId="177" fontId="28" fillId="5" borderId="13" xfId="11" applyNumberFormat="1" applyFont="1" applyFill="1" applyBorder="1" applyAlignment="1" applyProtection="1">
      <alignment horizontal="right" vertical="center" shrinkToFit="1"/>
      <protection locked="0"/>
    </xf>
    <xf numFmtId="177" fontId="28" fillId="5" borderId="83" xfId="11" applyNumberFormat="1" applyFont="1" applyFill="1" applyBorder="1" applyAlignment="1" applyProtection="1">
      <alignment horizontal="right" vertical="center" shrinkToFit="1"/>
      <protection locked="0"/>
    </xf>
    <xf numFmtId="177" fontId="28" fillId="5" borderId="85" xfId="11" applyNumberFormat="1" applyFont="1" applyFill="1" applyBorder="1" applyAlignment="1" applyProtection="1">
      <alignment horizontal="right" vertical="center" shrinkToFit="1"/>
      <protection locked="0"/>
    </xf>
    <xf numFmtId="0" fontId="28" fillId="4" borderId="50" xfId="12" applyFont="1" applyFill="1" applyBorder="1" applyAlignment="1" applyProtection="1">
      <alignment horizontal="left" vertical="center"/>
    </xf>
    <xf numFmtId="0" fontId="28" fillId="7" borderId="49" xfId="12" applyFont="1" applyFill="1" applyBorder="1" applyAlignment="1" applyProtection="1">
      <alignment horizontal="center" vertical="center" wrapText="1" shrinkToFit="1"/>
      <protection locked="0"/>
    </xf>
    <xf numFmtId="0" fontId="28" fillId="7" borderId="50" xfId="12" applyFont="1" applyFill="1" applyBorder="1" applyAlignment="1" applyProtection="1">
      <alignment horizontal="center" vertical="center" shrinkToFit="1"/>
      <protection locked="0"/>
    </xf>
    <xf numFmtId="0" fontId="28" fillId="7" borderId="51" xfId="12" applyFont="1" applyFill="1" applyBorder="1" applyAlignment="1" applyProtection="1">
      <alignment horizontal="center" vertical="center" shrinkToFit="1"/>
      <protection locked="0"/>
    </xf>
    <xf numFmtId="0" fontId="28" fillId="7" borderId="103" xfId="12" applyFont="1" applyFill="1" applyBorder="1" applyAlignment="1" applyProtection="1">
      <alignment horizontal="center" vertical="center" shrinkToFit="1"/>
      <protection locked="0"/>
    </xf>
    <xf numFmtId="0" fontId="28" fillId="7" borderId="104" xfId="12" applyFont="1" applyFill="1" applyBorder="1" applyAlignment="1" applyProtection="1">
      <alignment horizontal="center" vertical="center" shrinkToFit="1"/>
      <protection locked="0"/>
    </xf>
    <xf numFmtId="0" fontId="28" fillId="7" borderId="107" xfId="12" applyFont="1" applyFill="1" applyBorder="1" applyAlignment="1" applyProtection="1">
      <alignment horizontal="center" vertical="center" shrinkToFit="1"/>
      <protection locked="0"/>
    </xf>
    <xf numFmtId="177" fontId="28" fillId="0" borderId="139" xfId="18" applyNumberFormat="1" applyFont="1" applyBorder="1" applyAlignment="1" applyProtection="1">
      <alignment horizontal="right" vertical="center" shrinkToFit="1"/>
      <protection locked="0"/>
    </xf>
    <xf numFmtId="177" fontId="28" fillId="0" borderId="140" xfId="18" applyNumberFormat="1" applyFont="1" applyBorder="1" applyAlignment="1" applyProtection="1">
      <alignment horizontal="right" vertical="center" shrinkToFit="1"/>
      <protection locked="0"/>
    </xf>
    <xf numFmtId="177" fontId="28" fillId="0" borderId="141" xfId="18" applyNumberFormat="1" applyFont="1" applyBorder="1" applyAlignment="1" applyProtection="1">
      <alignment horizontal="right" vertical="center" shrinkToFit="1"/>
      <protection locked="0"/>
    </xf>
    <xf numFmtId="177" fontId="28" fillId="0" borderId="142" xfId="18" applyNumberFormat="1" applyFont="1" applyBorder="1" applyAlignment="1" applyProtection="1">
      <alignment horizontal="right" vertical="center" shrinkToFit="1"/>
      <protection locked="0"/>
    </xf>
    <xf numFmtId="177" fontId="28" fillId="0" borderId="143" xfId="18" applyNumberFormat="1" applyFont="1" applyBorder="1" applyAlignment="1" applyProtection="1">
      <alignment horizontal="right" vertical="center" shrinkToFit="1"/>
      <protection locked="0"/>
    </xf>
    <xf numFmtId="177" fontId="28" fillId="0" borderId="144" xfId="12" applyNumberFormat="1" applyFont="1" applyBorder="1" applyAlignment="1" applyProtection="1">
      <alignment horizontal="right" vertical="center" shrinkToFit="1"/>
      <protection locked="0"/>
    </xf>
    <xf numFmtId="177" fontId="28" fillId="0" borderId="140" xfId="12" applyNumberFormat="1" applyFont="1" applyBorder="1" applyAlignment="1" applyProtection="1">
      <alignment horizontal="right" vertical="center" shrinkToFit="1"/>
      <protection locked="0"/>
    </xf>
    <xf numFmtId="187" fontId="28" fillId="0" borderId="140" xfId="12" applyNumberFormat="1" applyFont="1" applyBorder="1" applyAlignment="1" applyProtection="1">
      <alignment horizontal="right" vertical="center" shrinkToFit="1"/>
      <protection locked="0"/>
    </xf>
    <xf numFmtId="0" fontId="28" fillId="0" borderId="140" xfId="12" applyFont="1" applyBorder="1" applyAlignment="1" applyProtection="1">
      <alignment horizontal="left" vertical="center" shrinkToFit="1"/>
      <protection locked="0"/>
    </xf>
    <xf numFmtId="0" fontId="28" fillId="0" borderId="143" xfId="12" applyFont="1" applyBorder="1" applyAlignment="1" applyProtection="1">
      <alignment horizontal="left" vertical="center" shrinkToFit="1"/>
      <protection locked="0"/>
    </xf>
    <xf numFmtId="177" fontId="28" fillId="0" borderId="126" xfId="12" applyNumberFormat="1" applyFont="1" applyBorder="1" applyAlignment="1" applyProtection="1">
      <alignment horizontal="right" vertical="center" shrinkToFit="1"/>
      <protection locked="0"/>
    </xf>
    <xf numFmtId="177" fontId="28" fillId="0" borderId="117" xfId="12" applyNumberFormat="1" applyFont="1" applyBorder="1" applyAlignment="1" applyProtection="1">
      <alignment horizontal="right" vertical="center" shrinkToFit="1"/>
      <protection locked="0"/>
    </xf>
    <xf numFmtId="187" fontId="28" fillId="0" borderId="117" xfId="12" applyNumberFormat="1" applyFont="1" applyBorder="1" applyAlignment="1" applyProtection="1">
      <alignment horizontal="right" vertical="center" shrinkToFit="1"/>
      <protection locked="0"/>
    </xf>
    <xf numFmtId="0" fontId="28" fillId="0" borderId="117" xfId="12" applyFont="1" applyBorder="1" applyAlignment="1" applyProtection="1">
      <alignment horizontal="left" vertical="center" shrinkToFit="1"/>
      <protection locked="0"/>
    </xf>
    <xf numFmtId="0" fontId="28" fillId="0" borderId="118" xfId="12" applyFont="1" applyBorder="1" applyAlignment="1" applyProtection="1">
      <alignment horizontal="left" vertical="center" shrinkToFit="1"/>
      <protection locked="0"/>
    </xf>
    <xf numFmtId="177" fontId="28" fillId="4" borderId="122" xfId="17" applyNumberFormat="1" applyFont="1" applyFill="1" applyBorder="1" applyAlignment="1" applyProtection="1">
      <alignment horizontal="right" vertical="center" shrinkToFit="1"/>
      <protection locked="0"/>
    </xf>
    <xf numFmtId="177" fontId="28" fillId="4" borderId="117" xfId="17" applyNumberFormat="1" applyFont="1" applyFill="1" applyBorder="1" applyAlignment="1" applyProtection="1">
      <alignment horizontal="right" vertical="center" shrinkToFit="1"/>
      <protection locked="0"/>
    </xf>
    <xf numFmtId="177" fontId="28" fillId="4" borderId="123" xfId="17" applyNumberFormat="1" applyFont="1" applyFill="1" applyBorder="1" applyAlignment="1" applyProtection="1">
      <alignment horizontal="right" vertical="center" shrinkToFit="1"/>
      <protection locked="0"/>
    </xf>
    <xf numFmtId="177" fontId="28" fillId="4" borderId="126" xfId="17" applyNumberFormat="1" applyFont="1" applyFill="1" applyBorder="1" applyAlignment="1" applyProtection="1">
      <alignment horizontal="right" vertical="center" shrinkToFit="1"/>
      <protection locked="0"/>
    </xf>
    <xf numFmtId="187" fontId="28" fillId="4" borderId="117" xfId="17" applyNumberFormat="1" applyFont="1" applyFill="1" applyBorder="1" applyAlignment="1" applyProtection="1">
      <alignment horizontal="right" vertical="center" shrinkToFit="1"/>
      <protection locked="0"/>
    </xf>
    <xf numFmtId="0" fontId="28" fillId="0" borderId="88" xfId="12" applyFont="1" applyBorder="1" applyAlignment="1" applyProtection="1">
      <alignment horizontal="center" vertical="center" shrinkToFit="1"/>
      <protection locked="0"/>
    </xf>
    <xf numFmtId="177" fontId="28" fillId="5" borderId="145" xfId="12" applyNumberFormat="1" applyFont="1" applyFill="1" applyBorder="1" applyAlignment="1" applyProtection="1">
      <alignment horizontal="right" vertical="center" shrinkToFit="1"/>
      <protection locked="0"/>
    </xf>
    <xf numFmtId="177" fontId="28" fillId="5" borderId="138" xfId="12" applyNumberFormat="1" applyFont="1" applyFill="1" applyBorder="1" applyAlignment="1" applyProtection="1">
      <alignment horizontal="right" vertical="center" shrinkToFit="1"/>
      <protection locked="0"/>
    </xf>
    <xf numFmtId="177" fontId="28" fillId="5" borderId="146" xfId="12" applyNumberFormat="1" applyFont="1" applyFill="1" applyBorder="1" applyAlignment="1" applyProtection="1">
      <alignment horizontal="right" vertical="center" shrinkToFit="1"/>
      <protection locked="0"/>
    </xf>
    <xf numFmtId="177" fontId="28" fillId="5" borderId="135" xfId="12" applyNumberFormat="1" applyFont="1" applyFill="1" applyBorder="1" applyAlignment="1" applyProtection="1">
      <alignment horizontal="right" vertical="center" shrinkToFit="1"/>
      <protection locked="0"/>
    </xf>
    <xf numFmtId="177" fontId="28" fillId="5" borderId="133" xfId="12" applyNumberFormat="1" applyFont="1" applyFill="1" applyBorder="1" applyAlignment="1" applyProtection="1">
      <alignment horizontal="right" vertical="center" shrinkToFit="1"/>
      <protection locked="0"/>
    </xf>
    <xf numFmtId="177" fontId="28" fillId="5" borderId="136" xfId="12" applyNumberFormat="1" applyFont="1" applyFill="1" applyBorder="1" applyAlignment="1" applyProtection="1">
      <alignment horizontal="right" vertical="center" shrinkToFit="1"/>
      <protection locked="0"/>
    </xf>
    <xf numFmtId="177" fontId="28" fillId="5" borderId="137" xfId="12" applyNumberFormat="1" applyFont="1" applyFill="1" applyBorder="1" applyAlignment="1" applyProtection="1">
      <alignment horizontal="right" vertical="center" shrinkToFit="1"/>
      <protection locked="0"/>
    </xf>
    <xf numFmtId="177" fontId="28" fillId="5" borderId="13" xfId="12" applyNumberFormat="1" applyFont="1" applyFill="1" applyBorder="1" applyAlignment="1" applyProtection="1">
      <alignment horizontal="right" vertical="center" shrinkToFit="1"/>
      <protection locked="0"/>
    </xf>
    <xf numFmtId="177" fontId="28" fillId="5" borderId="83" xfId="12" applyNumberFormat="1" applyFont="1" applyFill="1" applyBorder="1" applyAlignment="1" applyProtection="1">
      <alignment horizontal="right" vertical="center" shrinkToFit="1"/>
      <protection locked="0"/>
    </xf>
    <xf numFmtId="177" fontId="28" fillId="5" borderId="85" xfId="12" applyNumberFormat="1" applyFont="1" applyFill="1" applyBorder="1" applyAlignment="1" applyProtection="1">
      <alignment horizontal="right" vertical="center" shrinkToFit="1"/>
      <protection locked="0"/>
    </xf>
    <xf numFmtId="187" fontId="28" fillId="5" borderId="138" xfId="12" applyNumberFormat="1" applyFont="1" applyFill="1" applyBorder="1" applyAlignment="1" applyProtection="1">
      <alignment horizontal="right" vertical="center" shrinkToFit="1"/>
      <protection locked="0"/>
    </xf>
    <xf numFmtId="0" fontId="28" fillId="5" borderId="133" xfId="12" applyNumberFormat="1" applyFont="1" applyFill="1" applyBorder="1" applyAlignment="1" applyProtection="1">
      <alignment horizontal="left" vertical="center" shrinkToFit="1"/>
      <protection locked="0"/>
    </xf>
    <xf numFmtId="0" fontId="28" fillId="5" borderId="136" xfId="12" applyNumberFormat="1" applyFont="1" applyFill="1" applyBorder="1" applyAlignment="1" applyProtection="1">
      <alignment horizontal="left" vertical="center" shrinkToFit="1"/>
      <protection locked="0"/>
    </xf>
    <xf numFmtId="0" fontId="28" fillId="4" borderId="119" xfId="12" applyFont="1" applyFill="1" applyBorder="1" applyAlignment="1" applyProtection="1">
      <alignment horizontal="left" vertical="center" shrinkToFit="1"/>
      <protection locked="0"/>
    </xf>
    <xf numFmtId="0" fontId="28" fillId="4" borderId="120" xfId="12" applyFont="1" applyFill="1" applyBorder="1" applyAlignment="1" applyProtection="1">
      <alignment horizontal="left" vertical="center" shrinkToFit="1"/>
      <protection locked="0"/>
    </xf>
    <xf numFmtId="0" fontId="28" fillId="4" borderId="121" xfId="12" applyFont="1" applyFill="1" applyBorder="1" applyAlignment="1" applyProtection="1">
      <alignment horizontal="left" vertical="center" shrinkToFit="1"/>
      <protection locked="0"/>
    </xf>
    <xf numFmtId="177" fontId="28" fillId="4" borderId="119" xfId="12" applyNumberFormat="1" applyFont="1" applyFill="1" applyBorder="1" applyAlignment="1" applyProtection="1">
      <alignment horizontal="right" vertical="center" shrinkToFit="1"/>
      <protection locked="0"/>
    </xf>
    <xf numFmtId="177" fontId="28" fillId="4" borderId="120" xfId="12" applyNumberFormat="1" applyFont="1" applyFill="1" applyBorder="1" applyAlignment="1" applyProtection="1">
      <alignment horizontal="right" vertical="center" shrinkToFit="1"/>
      <protection locked="0"/>
    </xf>
    <xf numFmtId="177" fontId="28" fillId="4" borderId="121" xfId="12" applyNumberFormat="1" applyFont="1" applyFill="1" applyBorder="1" applyAlignment="1" applyProtection="1">
      <alignment horizontal="right" vertical="center" shrinkToFit="1"/>
      <protection locked="0"/>
    </xf>
    <xf numFmtId="0" fontId="28" fillId="4" borderId="119" xfId="12" applyNumberFormat="1" applyFont="1" applyFill="1" applyBorder="1" applyAlignment="1" applyProtection="1">
      <alignment horizontal="left" vertical="center" shrinkToFit="1"/>
      <protection locked="0"/>
    </xf>
    <xf numFmtId="0" fontId="28" fillId="4" borderId="120" xfId="12" applyNumberFormat="1" applyFont="1" applyFill="1" applyBorder="1" applyAlignment="1" applyProtection="1">
      <alignment horizontal="left" vertical="center" shrinkToFit="1"/>
      <protection locked="0"/>
    </xf>
    <xf numFmtId="0" fontId="28" fillId="4" borderId="125" xfId="12" applyNumberFormat="1" applyFont="1" applyFill="1" applyBorder="1" applyAlignment="1" applyProtection="1">
      <alignment horizontal="left" vertical="center" shrinkToFit="1"/>
      <protection locked="0"/>
    </xf>
    <xf numFmtId="0" fontId="28" fillId="7" borderId="69" xfId="12" applyFont="1" applyFill="1" applyBorder="1" applyAlignment="1" applyProtection="1">
      <alignment horizontal="center" vertical="center" wrapText="1" shrinkToFit="1"/>
      <protection locked="0"/>
    </xf>
    <xf numFmtId="0" fontId="28" fillId="7" borderId="17" xfId="12" applyFont="1" applyFill="1" applyBorder="1" applyAlignment="1" applyProtection="1">
      <alignment horizontal="center" vertical="center" shrinkToFit="1"/>
      <protection locked="0"/>
    </xf>
    <xf numFmtId="0" fontId="28" fillId="7" borderId="106" xfId="12" applyFont="1" applyFill="1" applyBorder="1" applyAlignment="1" applyProtection="1">
      <alignment horizontal="center" vertical="center" shrinkToFit="1"/>
      <protection locked="0"/>
    </xf>
    <xf numFmtId="0" fontId="28" fillId="7" borderId="105" xfId="12" applyFont="1" applyFill="1" applyBorder="1" applyAlignment="1" applyProtection="1">
      <alignment horizontal="center" vertical="center" shrinkToFit="1"/>
      <protection locked="0"/>
    </xf>
    <xf numFmtId="0" fontId="28" fillId="7" borderId="106" xfId="12" applyFont="1" applyFill="1" applyBorder="1" applyAlignment="1" applyProtection="1">
      <alignment horizontal="center" vertical="center"/>
      <protection locked="0"/>
    </xf>
    <xf numFmtId="0" fontId="28" fillId="0" borderId="100" xfId="12" applyFont="1" applyBorder="1" applyAlignment="1" applyProtection="1">
      <alignment horizontal="left" vertical="center" shrinkToFit="1"/>
      <protection locked="0"/>
    </xf>
    <xf numFmtId="0" fontId="28" fillId="0" borderId="101" xfId="12" applyFont="1" applyBorder="1" applyAlignment="1" applyProtection="1">
      <alignment horizontal="left" vertical="center" shrinkToFit="1"/>
      <protection locked="0"/>
    </xf>
    <xf numFmtId="0" fontId="28" fillId="0" borderId="108" xfId="12" applyFont="1" applyBorder="1" applyAlignment="1" applyProtection="1">
      <alignment horizontal="left" vertical="center" shrinkToFit="1"/>
      <protection locked="0"/>
    </xf>
    <xf numFmtId="177" fontId="28" fillId="0" borderId="109" xfId="12" applyNumberFormat="1" applyFont="1" applyBorder="1" applyAlignment="1" applyProtection="1">
      <alignment horizontal="right" vertical="center" shrinkToFit="1"/>
      <protection locked="0"/>
    </xf>
    <xf numFmtId="0" fontId="28" fillId="0" borderId="111" xfId="12" applyNumberFormat="1" applyFont="1" applyBorder="1" applyAlignment="1" applyProtection="1">
      <alignment horizontal="left" vertical="center" shrinkToFit="1"/>
      <protection locked="0"/>
    </xf>
    <xf numFmtId="0" fontId="28" fillId="0" borderId="101" xfId="12" applyNumberFormat="1" applyFont="1" applyBorder="1" applyAlignment="1" applyProtection="1">
      <alignment horizontal="left" vertical="center" shrinkToFit="1"/>
      <protection locked="0"/>
    </xf>
    <xf numFmtId="0" fontId="28" fillId="0" borderId="102" xfId="12" applyNumberFormat="1" applyFont="1" applyBorder="1" applyAlignment="1" applyProtection="1">
      <alignment horizontal="left" vertical="center" shrinkToFit="1"/>
      <protection locked="0"/>
    </xf>
    <xf numFmtId="0" fontId="28" fillId="0" borderId="119" xfId="12" applyFont="1" applyBorder="1" applyAlignment="1" applyProtection="1">
      <alignment horizontal="left" vertical="center" shrinkToFit="1"/>
      <protection locked="0"/>
    </xf>
    <xf numFmtId="0" fontId="28" fillId="0" borderId="120" xfId="12" applyFont="1" applyBorder="1" applyAlignment="1" applyProtection="1">
      <alignment horizontal="left" vertical="center" shrinkToFit="1"/>
      <protection locked="0"/>
    </xf>
    <xf numFmtId="0" fontId="28" fillId="0" borderId="121" xfId="12" applyFont="1" applyBorder="1" applyAlignment="1" applyProtection="1">
      <alignment horizontal="left" vertical="center" shrinkToFit="1"/>
      <protection locked="0"/>
    </xf>
    <xf numFmtId="177" fontId="28" fillId="0" borderId="122" xfId="12" applyNumberFormat="1" applyFont="1" applyBorder="1" applyAlignment="1" applyProtection="1">
      <alignment horizontal="right" vertical="center" shrinkToFit="1"/>
      <protection locked="0"/>
    </xf>
    <xf numFmtId="0" fontId="28" fillId="0" borderId="117" xfId="12" applyNumberFormat="1" applyFont="1" applyBorder="1" applyAlignment="1" applyProtection="1">
      <alignment horizontal="left" vertical="center" shrinkToFit="1"/>
      <protection locked="0"/>
    </xf>
    <xf numFmtId="0" fontId="28" fillId="0" borderId="118" xfId="12" applyNumberFormat="1" applyFont="1" applyBorder="1" applyAlignment="1" applyProtection="1">
      <alignment horizontal="left" vertical="center" shrinkToFit="1"/>
      <protection locked="0"/>
    </xf>
    <xf numFmtId="177" fontId="28" fillId="0" borderId="119" xfId="12" applyNumberFormat="1" applyFont="1" applyBorder="1" applyAlignment="1" applyProtection="1">
      <alignment horizontal="right" vertical="center" shrinkToFit="1"/>
      <protection locked="0"/>
    </xf>
    <xf numFmtId="177" fontId="28" fillId="0" borderId="120" xfId="12" applyNumberFormat="1" applyFont="1" applyBorder="1" applyAlignment="1" applyProtection="1">
      <alignment horizontal="right" vertical="center" shrinkToFit="1"/>
      <protection locked="0"/>
    </xf>
    <xf numFmtId="177" fontId="28" fillId="0" borderId="123" xfId="12" applyNumberFormat="1" applyFont="1" applyBorder="1" applyAlignment="1" applyProtection="1">
      <alignment horizontal="right" vertical="center" shrinkToFit="1"/>
      <protection locked="0"/>
    </xf>
    <xf numFmtId="0" fontId="28" fillId="4" borderId="147" xfId="12" applyFont="1" applyFill="1" applyBorder="1" applyAlignment="1" applyProtection="1">
      <alignment horizontal="left" vertical="center" shrinkToFit="1"/>
      <protection locked="0"/>
    </xf>
    <xf numFmtId="0" fontId="28" fillId="4" borderId="148" xfId="12" applyFont="1" applyFill="1" applyBorder="1" applyAlignment="1" applyProtection="1">
      <alignment horizontal="left" vertical="center" shrinkToFit="1"/>
      <protection locked="0"/>
    </xf>
    <xf numFmtId="0" fontId="28" fillId="4" borderId="149" xfId="12" applyFont="1" applyFill="1" applyBorder="1" applyAlignment="1" applyProtection="1">
      <alignment horizontal="left" vertical="center" shrinkToFit="1"/>
      <protection locked="0"/>
    </xf>
    <xf numFmtId="177" fontId="28" fillId="4" borderId="127" xfId="12" applyNumberFormat="1" applyFont="1" applyFill="1" applyBorder="1" applyAlignment="1" applyProtection="1">
      <alignment horizontal="right" vertical="center" shrinkToFit="1"/>
      <protection locked="0"/>
    </xf>
    <xf numFmtId="177" fontId="28" fillId="4" borderId="128" xfId="12" applyNumberFormat="1" applyFont="1" applyFill="1" applyBorder="1" applyAlignment="1" applyProtection="1">
      <alignment horizontal="right" vertical="center" shrinkToFit="1"/>
      <protection locked="0"/>
    </xf>
    <xf numFmtId="0" fontId="28" fillId="4" borderId="128" xfId="12" applyNumberFormat="1" applyFont="1" applyFill="1" applyBorder="1" applyAlignment="1" applyProtection="1">
      <alignment horizontal="left" vertical="center" shrinkToFit="1"/>
      <protection locked="0"/>
    </xf>
    <xf numFmtId="0" fontId="28" fillId="4" borderId="131" xfId="12" applyNumberFormat="1" applyFont="1" applyFill="1" applyBorder="1" applyAlignment="1" applyProtection="1">
      <alignment horizontal="left" vertical="center" shrinkToFit="1"/>
      <protection locked="0"/>
    </xf>
    <xf numFmtId="177" fontId="28" fillId="5" borderId="29" xfId="12" applyNumberFormat="1" applyFont="1" applyFill="1" applyBorder="1" applyAlignment="1" applyProtection="1">
      <alignment horizontal="right" vertical="center" shrinkToFit="1"/>
      <protection locked="0"/>
    </xf>
    <xf numFmtId="177" fontId="28" fillId="5" borderId="84" xfId="12" applyNumberFormat="1" applyFont="1" applyFill="1" applyBorder="1" applyAlignment="1" applyProtection="1">
      <alignment horizontal="right" vertical="center" shrinkToFit="1"/>
      <protection locked="0"/>
    </xf>
    <xf numFmtId="177" fontId="28" fillId="4" borderId="90" xfId="18" applyNumberFormat="1" applyFont="1" applyFill="1" applyBorder="1" applyAlignment="1" applyProtection="1">
      <alignment horizontal="right" vertical="center" shrinkToFit="1"/>
    </xf>
    <xf numFmtId="187" fontId="28" fillId="4" borderId="90" xfId="18" applyNumberFormat="1" applyFont="1" applyFill="1" applyBorder="1" applyAlignment="1" applyProtection="1">
      <alignment horizontal="right" vertical="center" shrinkToFit="1"/>
    </xf>
    <xf numFmtId="187" fontId="28" fillId="4" borderId="150" xfId="18" applyNumberFormat="1" applyFont="1" applyFill="1" applyBorder="1" applyAlignment="1" applyProtection="1">
      <alignment horizontal="right" vertical="center" shrinkToFit="1"/>
    </xf>
    <xf numFmtId="177" fontId="28" fillId="5" borderId="151" xfId="12" applyNumberFormat="1" applyFont="1" applyFill="1" applyBorder="1" applyAlignment="1" applyProtection="1">
      <alignment horizontal="right" vertical="center" shrinkToFit="1"/>
      <protection locked="0"/>
    </xf>
    <xf numFmtId="177" fontId="28" fillId="5" borderId="152" xfId="12" applyNumberFormat="1" applyFont="1" applyFill="1" applyBorder="1" applyAlignment="1" applyProtection="1">
      <alignment horizontal="right" vertical="center" shrinkToFit="1"/>
      <protection locked="0"/>
    </xf>
    <xf numFmtId="177" fontId="28" fillId="5" borderId="153" xfId="12" applyNumberFormat="1" applyFont="1" applyFill="1" applyBorder="1" applyAlignment="1" applyProtection="1">
      <alignment horizontal="right" vertical="center" shrinkToFit="1"/>
      <protection locked="0"/>
    </xf>
    <xf numFmtId="0" fontId="28" fillId="4" borderId="27" xfId="12" applyFont="1" applyFill="1" applyBorder="1" applyAlignment="1" applyProtection="1">
      <alignment horizontal="center" vertical="center"/>
    </xf>
    <xf numFmtId="0" fontId="28" fillId="4" borderId="35" xfId="12" applyFont="1" applyFill="1" applyBorder="1" applyAlignment="1" applyProtection="1">
      <alignment horizontal="center" vertical="center"/>
    </xf>
    <xf numFmtId="0" fontId="28" fillId="4" borderId="36" xfId="12" applyFont="1" applyFill="1" applyBorder="1" applyAlignment="1" applyProtection="1">
      <alignment horizontal="center" vertical="center"/>
    </xf>
    <xf numFmtId="0" fontId="28" fillId="4" borderId="82" xfId="12" applyFont="1" applyFill="1" applyBorder="1" applyAlignment="1" applyProtection="1">
      <alignment horizontal="center" vertical="center"/>
    </xf>
    <xf numFmtId="187" fontId="28" fillId="4" borderId="92" xfId="18" applyNumberFormat="1" applyFont="1" applyFill="1" applyBorder="1" applyAlignment="1" applyProtection="1">
      <alignment horizontal="right" vertical="center" shrinkToFit="1"/>
    </xf>
    <xf numFmtId="187" fontId="28" fillId="4" borderId="67" xfId="18" applyNumberFormat="1" applyFont="1" applyFill="1" applyBorder="1" applyAlignment="1" applyProtection="1">
      <alignment horizontal="right" vertical="center" shrinkToFit="1"/>
    </xf>
    <xf numFmtId="0" fontId="28" fillId="4" borderId="57" xfId="12" applyFont="1" applyFill="1" applyBorder="1" applyAlignment="1" applyProtection="1">
      <alignment vertical="center"/>
    </xf>
    <xf numFmtId="0" fontId="28" fillId="4" borderId="0" xfId="12" applyFont="1" applyFill="1" applyBorder="1" applyAlignment="1" applyProtection="1">
      <alignment vertical="center"/>
    </xf>
    <xf numFmtId="0" fontId="28" fillId="4" borderId="64" xfId="12" applyFont="1" applyFill="1" applyBorder="1" applyAlignment="1" applyProtection="1">
      <alignment vertical="center"/>
    </xf>
    <xf numFmtId="177" fontId="28" fillId="4" borderId="154" xfId="18" applyNumberFormat="1" applyFont="1" applyFill="1" applyBorder="1" applyAlignment="1" applyProtection="1">
      <alignment horizontal="right" vertical="center" shrinkToFit="1"/>
    </xf>
    <xf numFmtId="0" fontId="28" fillId="4" borderId="18" xfId="12" applyFont="1" applyFill="1" applyBorder="1" applyAlignment="1" applyProtection="1">
      <alignment horizontal="center" vertical="center"/>
    </xf>
    <xf numFmtId="0" fontId="28" fillId="4" borderId="40" xfId="12" applyFont="1" applyFill="1" applyBorder="1" applyAlignment="1" applyProtection="1">
      <alignment horizontal="center" vertical="center"/>
    </xf>
    <xf numFmtId="0" fontId="28" fillId="4" borderId="72" xfId="12" applyFont="1" applyFill="1" applyBorder="1" applyAlignment="1" applyProtection="1">
      <alignment horizontal="center" vertical="center"/>
    </xf>
    <xf numFmtId="0" fontId="28" fillId="4" borderId="22" xfId="12" applyFont="1" applyFill="1" applyBorder="1" applyAlignment="1" applyProtection="1">
      <alignment horizontal="center" vertical="center"/>
    </xf>
    <xf numFmtId="0" fontId="28" fillId="4" borderId="24" xfId="12" applyFont="1" applyFill="1" applyBorder="1" applyAlignment="1" applyProtection="1">
      <alignment horizontal="center" vertical="center"/>
    </xf>
    <xf numFmtId="0" fontId="28" fillId="5" borderId="29" xfId="12" applyNumberFormat="1" applyFont="1" applyFill="1" applyBorder="1" applyAlignment="1" applyProtection="1">
      <alignment horizontal="left" vertical="center" shrinkToFit="1"/>
      <protection locked="0"/>
    </xf>
    <xf numFmtId="0" fontId="28" fillId="5" borderId="83" xfId="12" applyNumberFormat="1" applyFont="1" applyFill="1" applyBorder="1" applyAlignment="1" applyProtection="1">
      <alignment horizontal="left" vertical="center" shrinkToFit="1"/>
      <protection locked="0"/>
    </xf>
    <xf numFmtId="0" fontId="28" fillId="5" borderId="85" xfId="12" applyNumberFormat="1" applyFont="1" applyFill="1" applyBorder="1" applyAlignment="1" applyProtection="1">
      <alignment horizontal="left" vertical="center" shrinkToFit="1"/>
      <protection locked="0"/>
    </xf>
    <xf numFmtId="0" fontId="28" fillId="4" borderId="50" xfId="12" applyFont="1" applyFill="1" applyBorder="1" applyAlignment="1" applyProtection="1">
      <alignment horizontal="left" vertical="center" wrapText="1"/>
    </xf>
    <xf numFmtId="0" fontId="28" fillId="4" borderId="0" xfId="17" applyFont="1" applyFill="1" applyAlignment="1" applyProtection="1">
      <alignment horizontal="left" vertical="center"/>
    </xf>
    <xf numFmtId="0" fontId="28" fillId="4" borderId="28" xfId="12" applyFont="1" applyFill="1" applyBorder="1" applyProtection="1">
      <alignment vertical="center"/>
    </xf>
    <xf numFmtId="0" fontId="28" fillId="4" borderId="48" xfId="12" applyFont="1" applyFill="1" applyBorder="1" applyProtection="1">
      <alignment vertical="center"/>
    </xf>
    <xf numFmtId="0" fontId="28" fillId="4" borderId="34" xfId="12" applyFont="1" applyFill="1" applyBorder="1" applyProtection="1">
      <alignment vertical="center"/>
    </xf>
    <xf numFmtId="177" fontId="28" fillId="4" borderId="155" xfId="18" applyNumberFormat="1" applyFont="1" applyFill="1" applyBorder="1" applyAlignment="1" applyProtection="1">
      <alignment horizontal="right" vertical="center" shrinkToFit="1"/>
    </xf>
    <xf numFmtId="177" fontId="28" fillId="4" borderId="95" xfId="18" applyNumberFormat="1" applyFont="1" applyFill="1" applyBorder="1" applyAlignment="1" applyProtection="1">
      <alignment horizontal="right" vertical="center" shrinkToFit="1"/>
    </xf>
    <xf numFmtId="0" fontId="28" fillId="4" borderId="9" xfId="12" applyFont="1" applyFill="1" applyBorder="1" applyProtection="1">
      <alignment vertical="center"/>
    </xf>
    <xf numFmtId="177" fontId="28" fillId="4" borderId="28" xfId="18" applyNumberFormat="1" applyFont="1" applyFill="1" applyBorder="1" applyAlignment="1" applyProtection="1">
      <alignment horizontal="right" vertical="center" shrinkToFit="1"/>
    </xf>
    <xf numFmtId="177" fontId="28" fillId="4" borderId="48" xfId="18" applyNumberFormat="1" applyFont="1" applyFill="1" applyBorder="1" applyAlignment="1" applyProtection="1">
      <alignment horizontal="right" vertical="center" shrinkToFit="1"/>
    </xf>
    <xf numFmtId="177" fontId="28" fillId="4" borderId="94" xfId="18" applyNumberFormat="1" applyFont="1" applyFill="1" applyBorder="1" applyAlignment="1" applyProtection="1">
      <alignment horizontal="right" vertical="center" shrinkToFit="1"/>
    </xf>
    <xf numFmtId="177" fontId="28" fillId="4" borderId="96" xfId="18" applyNumberFormat="1" applyFont="1" applyFill="1" applyBorder="1" applyAlignment="1" applyProtection="1">
      <alignment horizontal="right" vertical="center" shrinkToFit="1"/>
    </xf>
    <xf numFmtId="187" fontId="28" fillId="4" borderId="96" xfId="18" applyNumberFormat="1" applyFont="1" applyFill="1" applyBorder="1" applyAlignment="1" applyProtection="1">
      <alignment horizontal="right" vertical="center" shrinkToFit="1"/>
    </xf>
    <xf numFmtId="187" fontId="28" fillId="4" borderId="48" xfId="18" applyNumberFormat="1" applyFont="1" applyFill="1" applyBorder="1" applyAlignment="1" applyProtection="1">
      <alignment horizontal="right" vertical="center" shrinkToFit="1"/>
    </xf>
    <xf numFmtId="187" fontId="28" fillId="4" borderId="76" xfId="18" applyNumberFormat="1" applyFont="1" applyFill="1" applyBorder="1" applyAlignment="1" applyProtection="1">
      <alignment horizontal="right" vertical="center" shrinkToFit="1"/>
    </xf>
    <xf numFmtId="0" fontId="28" fillId="4" borderId="9" xfId="12" applyFont="1" applyFill="1" applyBorder="1" applyAlignment="1" applyProtection="1">
      <alignment horizontal="center" vertical="top"/>
    </xf>
    <xf numFmtId="0" fontId="28" fillId="4" borderId="48" xfId="12" applyFont="1" applyFill="1" applyBorder="1" applyAlignment="1" applyProtection="1">
      <alignment horizontal="center" vertical="top"/>
    </xf>
    <xf numFmtId="0" fontId="28" fillId="4" borderId="7" xfId="12" applyFont="1" applyFill="1" applyBorder="1" applyAlignment="1" applyProtection="1">
      <alignment horizontal="center" vertical="top"/>
    </xf>
    <xf numFmtId="0" fontId="28" fillId="4" borderId="0" xfId="12" applyFont="1" applyFill="1" applyBorder="1" applyAlignment="1" applyProtection="1">
      <alignment horizontal="center" vertical="top"/>
    </xf>
    <xf numFmtId="0" fontId="28" fillId="4" borderId="18" xfId="12" applyFont="1" applyFill="1" applyBorder="1" applyAlignment="1" applyProtection="1">
      <alignment horizontal="center" vertical="top"/>
    </xf>
    <xf numFmtId="0" fontId="28" fillId="4" borderId="40" xfId="12" applyFont="1" applyFill="1" applyBorder="1" applyAlignment="1" applyProtection="1">
      <alignment horizontal="center" vertical="top"/>
    </xf>
    <xf numFmtId="187" fontId="28" fillId="4" borderId="91" xfId="17" applyNumberFormat="1" applyFont="1" applyFill="1" applyBorder="1" applyAlignment="1" applyProtection="1">
      <alignment horizontal="right" vertical="center" shrinkToFit="1"/>
    </xf>
    <xf numFmtId="187" fontId="28" fillId="4" borderId="0" xfId="17" applyNumberFormat="1" applyFont="1" applyFill="1" applyBorder="1" applyAlignment="1" applyProtection="1">
      <alignment horizontal="right" vertical="center" shrinkToFit="1"/>
    </xf>
    <xf numFmtId="187" fontId="28" fillId="4" borderId="56" xfId="17" applyNumberFormat="1" applyFont="1" applyFill="1" applyBorder="1" applyAlignment="1" applyProtection="1">
      <alignment horizontal="right" vertical="center" shrinkToFit="1"/>
    </xf>
    <xf numFmtId="0" fontId="28" fillId="4" borderId="9" xfId="12" applyFont="1" applyFill="1" applyBorder="1" applyAlignment="1" applyProtection="1">
      <alignment horizontal="center" vertical="center" textRotation="255" shrinkToFit="1"/>
    </xf>
    <xf numFmtId="0" fontId="28" fillId="4" borderId="34" xfId="12" applyFont="1" applyFill="1" applyBorder="1" applyAlignment="1" applyProtection="1">
      <alignment horizontal="center" vertical="center" textRotation="255" shrinkToFit="1"/>
    </xf>
    <xf numFmtId="0" fontId="28" fillId="4" borderId="7" xfId="12" applyFont="1" applyFill="1" applyBorder="1" applyAlignment="1" applyProtection="1">
      <alignment horizontal="center" vertical="center" textRotation="255" shrinkToFit="1"/>
    </xf>
    <xf numFmtId="0" fontId="28" fillId="4" borderId="64" xfId="12" applyFont="1" applyFill="1" applyBorder="1" applyAlignment="1" applyProtection="1">
      <alignment horizontal="center" vertical="center" textRotation="255" shrinkToFit="1"/>
    </xf>
    <xf numFmtId="0" fontId="28" fillId="4" borderId="18" xfId="12" applyFont="1" applyFill="1" applyBorder="1" applyAlignment="1" applyProtection="1">
      <alignment horizontal="center" vertical="center" textRotation="255" shrinkToFit="1"/>
    </xf>
    <xf numFmtId="0" fontId="28" fillId="4" borderId="37" xfId="12" applyFont="1" applyFill="1" applyBorder="1" applyAlignment="1" applyProtection="1">
      <alignment horizontal="center" vertical="center" textRotation="255" shrinkToFit="1"/>
    </xf>
    <xf numFmtId="0" fontId="28" fillId="4" borderId="0" xfId="12" applyFont="1" applyFill="1" applyBorder="1" applyProtection="1">
      <alignment vertical="center"/>
    </xf>
    <xf numFmtId="0" fontId="28" fillId="4" borderId="64" xfId="12" applyFont="1" applyFill="1" applyBorder="1" applyProtection="1">
      <alignment vertical="center"/>
    </xf>
    <xf numFmtId="177" fontId="28" fillId="4" borderId="57" xfId="18" applyNumberFormat="1" applyFont="1" applyFill="1" applyBorder="1" applyAlignment="1" applyProtection="1">
      <alignment horizontal="right" vertical="center" shrinkToFit="1"/>
    </xf>
    <xf numFmtId="177" fontId="28" fillId="4" borderId="0" xfId="18" applyNumberFormat="1" applyFont="1" applyFill="1" applyBorder="1" applyAlignment="1" applyProtection="1">
      <alignment horizontal="right" vertical="center" shrinkToFit="1"/>
    </xf>
    <xf numFmtId="177" fontId="28" fillId="4" borderId="93" xfId="18" applyNumberFormat="1" applyFont="1" applyFill="1" applyBorder="1" applyAlignment="1" applyProtection="1">
      <alignment horizontal="right" vertical="center" shrinkToFit="1"/>
    </xf>
    <xf numFmtId="0" fontId="28" fillId="4" borderId="57" xfId="12" applyFont="1" applyFill="1" applyBorder="1" applyProtection="1">
      <alignment vertical="center"/>
    </xf>
    <xf numFmtId="177" fontId="28" fillId="4" borderId="57" xfId="17" applyNumberFormat="1" applyFont="1" applyFill="1" applyBorder="1" applyAlignment="1" applyProtection="1">
      <alignment horizontal="right" vertical="center" shrinkToFit="1"/>
    </xf>
    <xf numFmtId="177" fontId="28" fillId="4" borderId="0" xfId="17" applyNumberFormat="1" applyFont="1" applyFill="1" applyBorder="1" applyAlignment="1" applyProtection="1">
      <alignment horizontal="right" vertical="center" shrinkToFit="1"/>
    </xf>
    <xf numFmtId="177" fontId="28" fillId="4" borderId="93" xfId="17" applyNumberFormat="1" applyFont="1" applyFill="1" applyBorder="1" applyAlignment="1" applyProtection="1">
      <alignment horizontal="right" vertical="center" shrinkToFit="1"/>
    </xf>
    <xf numFmtId="177" fontId="28" fillId="4" borderId="91" xfId="17" applyNumberFormat="1" applyFont="1" applyFill="1" applyBorder="1" applyAlignment="1" applyProtection="1">
      <alignment horizontal="right" vertical="center" shrinkToFit="1"/>
    </xf>
    <xf numFmtId="187" fontId="28" fillId="4" borderId="156" xfId="18" applyNumberFormat="1" applyFont="1" applyFill="1" applyBorder="1" applyAlignment="1" applyProtection="1">
      <alignment horizontal="right" vertical="center" shrinkToFit="1"/>
    </xf>
    <xf numFmtId="187" fontId="28" fillId="4" borderId="11" xfId="18" applyNumberFormat="1" applyFont="1" applyFill="1" applyBorder="1" applyAlignment="1" applyProtection="1">
      <alignment horizontal="right" vertical="center" shrinkToFit="1"/>
    </xf>
    <xf numFmtId="0" fontId="28" fillId="4" borderId="28" xfId="12" applyFont="1" applyFill="1" applyBorder="1" applyAlignment="1" applyProtection="1">
      <alignment horizontal="center" vertical="center" textRotation="255" wrapText="1"/>
    </xf>
    <xf numFmtId="0" fontId="28" fillId="4" borderId="34" xfId="12" applyFont="1" applyFill="1" applyBorder="1" applyAlignment="1" applyProtection="1">
      <alignment horizontal="center" vertical="center" textRotation="255" wrapText="1"/>
    </xf>
    <xf numFmtId="0" fontId="28" fillId="4" borderId="57" xfId="12" applyFont="1" applyFill="1" applyBorder="1" applyAlignment="1" applyProtection="1">
      <alignment horizontal="center" vertical="center" textRotation="255" wrapText="1"/>
    </xf>
    <xf numFmtId="0" fontId="28" fillId="4" borderId="64" xfId="12" applyFont="1" applyFill="1" applyBorder="1" applyAlignment="1" applyProtection="1">
      <alignment horizontal="center" vertical="center" textRotation="255" wrapText="1"/>
    </xf>
    <xf numFmtId="0" fontId="28" fillId="4" borderId="26" xfId="12" applyFont="1" applyFill="1" applyBorder="1" applyAlignment="1" applyProtection="1">
      <alignment horizontal="center" vertical="center" textRotation="255" wrapText="1"/>
    </xf>
    <xf numFmtId="0" fontId="28" fillId="4" borderId="37" xfId="12" applyFont="1" applyFill="1" applyBorder="1" applyAlignment="1" applyProtection="1">
      <alignment horizontal="center" vertical="center" textRotation="255" wrapText="1"/>
    </xf>
    <xf numFmtId="0" fontId="28" fillId="4" borderId="28" xfId="12" applyFont="1" applyFill="1" applyBorder="1" applyAlignment="1" applyProtection="1">
      <alignment vertical="center"/>
    </xf>
    <xf numFmtId="0" fontId="28" fillId="4" borderId="48" xfId="12" applyFont="1" applyFill="1" applyBorder="1" applyAlignment="1" applyProtection="1">
      <alignment vertical="center"/>
    </xf>
    <xf numFmtId="0" fontId="28" fillId="4" borderId="34" xfId="12" applyFont="1" applyFill="1" applyBorder="1" applyAlignment="1" applyProtection="1">
      <alignment vertical="center"/>
    </xf>
    <xf numFmtId="187" fontId="28" fillId="4" borderId="95" xfId="18" applyNumberFormat="1" applyFont="1" applyFill="1" applyBorder="1" applyAlignment="1" applyProtection="1">
      <alignment horizontal="right" vertical="center" shrinkToFit="1"/>
    </xf>
    <xf numFmtId="187" fontId="28" fillId="4" borderId="157" xfId="18" applyNumberFormat="1" applyFont="1" applyFill="1" applyBorder="1" applyAlignment="1" applyProtection="1">
      <alignment horizontal="right" vertical="center" shrinkToFit="1"/>
    </xf>
    <xf numFmtId="0" fontId="28" fillId="4" borderId="7" xfId="12" applyFont="1" applyFill="1" applyBorder="1" applyAlignment="1" applyProtection="1">
      <alignment horizontal="left" vertical="center"/>
    </xf>
    <xf numFmtId="0" fontId="28" fillId="4" borderId="0" xfId="12" applyFont="1" applyFill="1" applyBorder="1" applyAlignment="1" applyProtection="1">
      <alignment horizontal="left" vertical="center"/>
    </xf>
    <xf numFmtId="0" fontId="28" fillId="4" borderId="64" xfId="12" applyFont="1" applyFill="1" applyBorder="1" applyAlignment="1" applyProtection="1">
      <alignment horizontal="left" vertical="center"/>
    </xf>
    <xf numFmtId="177" fontId="28" fillId="4" borderId="91" xfId="18" applyNumberFormat="1" applyFont="1" applyFill="1" applyBorder="1" applyAlignment="1" applyProtection="1">
      <alignment horizontal="right" vertical="center" shrinkToFit="1"/>
    </xf>
    <xf numFmtId="187" fontId="28" fillId="4" borderId="91" xfId="18" applyNumberFormat="1" applyFont="1" applyFill="1" applyBorder="1" applyAlignment="1" applyProtection="1">
      <alignment horizontal="right" vertical="center" shrinkToFit="1"/>
    </xf>
    <xf numFmtId="187" fontId="28" fillId="4" borderId="0" xfId="18" applyNumberFormat="1" applyFont="1" applyFill="1" applyBorder="1" applyAlignment="1" applyProtection="1">
      <alignment horizontal="right" vertical="center" shrinkToFit="1"/>
    </xf>
    <xf numFmtId="187" fontId="28" fillId="4" borderId="56" xfId="18" applyNumberFormat="1" applyFont="1" applyFill="1" applyBorder="1" applyAlignment="1" applyProtection="1">
      <alignment horizontal="right" vertical="center" shrinkToFit="1"/>
    </xf>
    <xf numFmtId="0" fontId="28" fillId="4" borderId="0" xfId="12" applyFont="1" applyFill="1" applyProtection="1">
      <alignment vertical="center"/>
    </xf>
    <xf numFmtId="0" fontId="28" fillId="4" borderId="57" xfId="12" applyFont="1" applyFill="1" applyBorder="1" applyAlignment="1" applyProtection="1">
      <alignment vertical="center" shrinkToFit="1"/>
    </xf>
    <xf numFmtId="0" fontId="28" fillId="4" borderId="0" xfId="12" applyFont="1" applyFill="1" applyBorder="1" applyAlignment="1" applyProtection="1">
      <alignment vertical="center" shrinkToFit="1"/>
    </xf>
    <xf numFmtId="0" fontId="28" fillId="4" borderId="64" xfId="12" applyFont="1" applyFill="1" applyBorder="1" applyAlignment="1" applyProtection="1">
      <alignment vertical="center" shrinkToFit="1"/>
    </xf>
    <xf numFmtId="177" fontId="28" fillId="4" borderId="158" xfId="18" applyNumberFormat="1" applyFont="1" applyFill="1" applyBorder="1" applyAlignment="1" applyProtection="1">
      <alignment horizontal="right" vertical="center" shrinkToFit="1"/>
    </xf>
    <xf numFmtId="177" fontId="28" fillId="4" borderId="159" xfId="18" applyNumberFormat="1" applyFont="1" applyFill="1" applyBorder="1" applyAlignment="1" applyProtection="1">
      <alignment horizontal="right" vertical="center" shrinkToFit="1"/>
    </xf>
    <xf numFmtId="177" fontId="28" fillId="4" borderId="160" xfId="18" applyNumberFormat="1" applyFont="1" applyFill="1" applyBorder="1" applyAlignment="1" applyProtection="1">
      <alignment horizontal="right" vertical="center" shrinkToFit="1"/>
    </xf>
    <xf numFmtId="0" fontId="28" fillId="4" borderId="40" xfId="12" applyFont="1" applyFill="1" applyBorder="1" applyProtection="1">
      <alignment vertical="center"/>
    </xf>
    <xf numFmtId="0" fontId="28" fillId="4" borderId="37" xfId="12" applyFont="1" applyFill="1" applyBorder="1" applyProtection="1">
      <alignment vertical="center"/>
    </xf>
    <xf numFmtId="0" fontId="28" fillId="4" borderId="35" xfId="12" applyFont="1" applyFill="1" applyBorder="1" applyAlignment="1" applyProtection="1">
      <alignment horizontal="center" vertical="center" wrapText="1"/>
    </xf>
    <xf numFmtId="177" fontId="28" fillId="4" borderId="27" xfId="18" applyNumberFormat="1" applyFont="1" applyFill="1" applyBorder="1" applyAlignment="1" applyProtection="1">
      <alignment horizontal="right" vertical="center" shrinkToFit="1"/>
    </xf>
    <xf numFmtId="177" fontId="28" fillId="4" borderId="35" xfId="18" applyNumberFormat="1" applyFont="1" applyFill="1" applyBorder="1" applyAlignment="1" applyProtection="1">
      <alignment horizontal="right" vertical="center" shrinkToFit="1"/>
    </xf>
    <xf numFmtId="177" fontId="28" fillId="4" borderId="161" xfId="18" applyNumberFormat="1" applyFont="1" applyFill="1" applyBorder="1" applyAlignment="1" applyProtection="1">
      <alignment horizontal="right" vertical="center" shrinkToFit="1"/>
    </xf>
    <xf numFmtId="177" fontId="28" fillId="4" borderId="162" xfId="18" applyNumberFormat="1" applyFont="1" applyFill="1" applyBorder="1" applyAlignment="1" applyProtection="1">
      <alignment horizontal="right" vertical="center" shrinkToFit="1"/>
    </xf>
    <xf numFmtId="0" fontId="28" fillId="4" borderId="28" xfId="18" applyFont="1" applyFill="1" applyBorder="1" applyAlignment="1" applyProtection="1">
      <alignment horizontal="left" vertical="center" shrinkToFit="1"/>
    </xf>
    <xf numFmtId="0" fontId="28" fillId="4" borderId="48" xfId="18" applyFont="1" applyFill="1" applyBorder="1" applyAlignment="1" applyProtection="1">
      <alignment horizontal="left" vertical="center" shrinkToFit="1"/>
    </xf>
    <xf numFmtId="0" fontId="28" fillId="4" borderId="34" xfId="18" applyFont="1" applyFill="1" applyBorder="1" applyAlignment="1" applyProtection="1">
      <alignment horizontal="left" vertical="center" shrinkToFit="1"/>
    </xf>
    <xf numFmtId="0" fontId="28" fillId="4" borderId="27" xfId="18" applyFont="1" applyFill="1" applyBorder="1" applyAlignment="1" applyProtection="1">
      <alignment horizontal="center" vertical="center"/>
    </xf>
    <xf numFmtId="0" fontId="28" fillId="4" borderId="35" xfId="18" applyFont="1" applyFill="1" applyBorder="1" applyAlignment="1" applyProtection="1">
      <alignment horizontal="center" vertical="center"/>
    </xf>
    <xf numFmtId="0" fontId="28" fillId="4" borderId="82" xfId="18" applyFont="1" applyFill="1" applyBorder="1" applyAlignment="1" applyProtection="1">
      <alignment horizontal="center" vertical="center"/>
    </xf>
    <xf numFmtId="0" fontId="28" fillId="4" borderId="26" xfId="12" applyFont="1" applyFill="1" applyBorder="1" applyProtection="1">
      <alignment vertical="center"/>
    </xf>
    <xf numFmtId="177" fontId="28" fillId="4" borderId="98" xfId="18" applyNumberFormat="1" applyFont="1" applyFill="1" applyBorder="1" applyAlignment="1" applyProtection="1">
      <alignment horizontal="right" vertical="center" shrinkToFit="1"/>
    </xf>
    <xf numFmtId="0" fontId="28" fillId="4" borderId="26" xfId="12" applyFont="1" applyFill="1" applyBorder="1" applyAlignment="1" applyProtection="1">
      <alignment vertical="center"/>
    </xf>
    <xf numFmtId="0" fontId="28" fillId="4" borderId="40" xfId="12" applyFont="1" applyFill="1" applyBorder="1" applyAlignment="1" applyProtection="1">
      <alignment vertical="center"/>
    </xf>
    <xf numFmtId="0" fontId="28" fillId="4" borderId="37" xfId="12" applyFont="1" applyFill="1" applyBorder="1" applyAlignment="1" applyProtection="1">
      <alignment vertical="center"/>
    </xf>
    <xf numFmtId="0" fontId="30" fillId="4" borderId="36" xfId="12" applyFont="1" applyFill="1" applyBorder="1" applyAlignment="1" applyProtection="1">
      <alignment horizontal="center" vertical="center"/>
    </xf>
    <xf numFmtId="177" fontId="28" fillId="4" borderId="163" xfId="18" applyNumberFormat="1" applyFont="1" applyFill="1" applyBorder="1" applyAlignment="1" applyProtection="1">
      <alignment horizontal="right" vertical="center" shrinkToFit="1"/>
    </xf>
    <xf numFmtId="0" fontId="28" fillId="4" borderId="9" xfId="12" applyFont="1" applyFill="1" applyBorder="1" applyAlignment="1" applyProtection="1">
      <alignment horizontal="center" vertical="top" wrapText="1"/>
    </xf>
    <xf numFmtId="0" fontId="28" fillId="4" borderId="48" xfId="12" applyFont="1" applyFill="1" applyBorder="1" applyAlignment="1" applyProtection="1">
      <alignment horizontal="center" vertical="top" wrapText="1"/>
    </xf>
    <xf numFmtId="0" fontId="28" fillId="4" borderId="34" xfId="12" applyFont="1" applyFill="1" applyBorder="1" applyAlignment="1" applyProtection="1">
      <alignment horizontal="center" vertical="top" wrapText="1"/>
    </xf>
    <xf numFmtId="0" fontId="28" fillId="4" borderId="7" xfId="12" applyFont="1" applyFill="1" applyBorder="1" applyAlignment="1" applyProtection="1">
      <alignment horizontal="center" vertical="top" wrapText="1"/>
    </xf>
    <xf numFmtId="0" fontId="28" fillId="4" borderId="0" xfId="12" applyFont="1" applyFill="1" applyBorder="1" applyAlignment="1" applyProtection="1">
      <alignment horizontal="center" vertical="top" wrapText="1"/>
    </xf>
    <xf numFmtId="0" fontId="28" fillId="4" borderId="64" xfId="12" applyFont="1" applyFill="1" applyBorder="1" applyAlignment="1" applyProtection="1">
      <alignment horizontal="center" vertical="top" wrapText="1"/>
    </xf>
    <xf numFmtId="0" fontId="28" fillId="4" borderId="18" xfId="12" applyFont="1" applyFill="1" applyBorder="1" applyAlignment="1" applyProtection="1">
      <alignment horizontal="center" vertical="top" wrapText="1"/>
    </xf>
    <xf numFmtId="0" fontId="28" fillId="4" borderId="40" xfId="12" applyFont="1" applyFill="1" applyBorder="1" applyAlignment="1" applyProtection="1">
      <alignment horizontal="center" vertical="top" wrapText="1"/>
    </xf>
    <xf numFmtId="177" fontId="28" fillId="4" borderId="99" xfId="18" applyNumberFormat="1" applyFont="1" applyFill="1" applyBorder="1" applyAlignment="1" applyProtection="1">
      <alignment horizontal="right" vertical="center" shrinkToFit="1"/>
    </xf>
    <xf numFmtId="177" fontId="28" fillId="4" borderId="40" xfId="18" applyNumberFormat="1" applyFont="1" applyFill="1" applyBorder="1" applyAlignment="1" applyProtection="1">
      <alignment horizontal="right" vertical="center" shrinkToFit="1"/>
    </xf>
    <xf numFmtId="177" fontId="28" fillId="4" borderId="97" xfId="18" applyNumberFormat="1" applyFont="1" applyFill="1" applyBorder="1" applyAlignment="1" applyProtection="1">
      <alignment horizontal="right" vertical="center" shrinkToFit="1"/>
    </xf>
    <xf numFmtId="187" fontId="28" fillId="4" borderId="99" xfId="18" applyNumberFormat="1" applyFont="1" applyFill="1" applyBorder="1" applyAlignment="1" applyProtection="1">
      <alignment horizontal="right" vertical="center" shrinkToFit="1"/>
    </xf>
    <xf numFmtId="187" fontId="28" fillId="4" borderId="40" xfId="18" applyNumberFormat="1" applyFont="1" applyFill="1" applyBorder="1" applyAlignment="1" applyProtection="1">
      <alignment horizontal="right" vertical="center" shrinkToFit="1"/>
    </xf>
    <xf numFmtId="187" fontId="28" fillId="4" borderId="72" xfId="18" applyNumberFormat="1" applyFont="1" applyFill="1" applyBorder="1" applyAlignment="1" applyProtection="1">
      <alignment horizontal="right" vertical="center" shrinkToFit="1"/>
    </xf>
    <xf numFmtId="187" fontId="28" fillId="4" borderId="158" xfId="18" applyNumberFormat="1" applyFont="1" applyFill="1" applyBorder="1" applyAlignment="1" applyProtection="1">
      <alignment horizontal="right" vertical="center" shrinkToFit="1"/>
    </xf>
    <xf numFmtId="187" fontId="28" fillId="4" borderId="159" xfId="18" applyNumberFormat="1" applyFont="1" applyFill="1" applyBorder="1" applyAlignment="1" applyProtection="1">
      <alignment horizontal="right" vertical="center" shrinkToFit="1"/>
    </xf>
    <xf numFmtId="187" fontId="28" fillId="4" borderId="164" xfId="18" applyNumberFormat="1" applyFont="1" applyFill="1" applyBorder="1" applyAlignment="1" applyProtection="1">
      <alignment horizontal="right" vertical="center" shrinkToFit="1"/>
    </xf>
    <xf numFmtId="177" fontId="28" fillId="4" borderId="26" xfId="18" applyNumberFormat="1" applyFont="1" applyFill="1" applyBorder="1" applyAlignment="1" applyProtection="1">
      <alignment horizontal="right" vertical="center" shrinkToFit="1"/>
    </xf>
    <xf numFmtId="0" fontId="28" fillId="4" borderId="28" xfId="12" applyFont="1" applyFill="1" applyBorder="1" applyAlignment="1" applyProtection="1">
      <alignment horizontal="center" vertical="center" wrapText="1"/>
    </xf>
    <xf numFmtId="0" fontId="28" fillId="4" borderId="48" xfId="12" applyFont="1" applyFill="1" applyBorder="1" applyAlignment="1" applyProtection="1">
      <alignment horizontal="center" vertical="center" wrapText="1"/>
    </xf>
    <xf numFmtId="0" fontId="28" fillId="4" borderId="34" xfId="12" applyFont="1" applyFill="1" applyBorder="1" applyAlignment="1" applyProtection="1">
      <alignment horizontal="center" vertical="center" wrapText="1"/>
    </xf>
    <xf numFmtId="0" fontId="28" fillId="4" borderId="57" xfId="12" applyFont="1" applyFill="1" applyBorder="1" applyAlignment="1" applyProtection="1">
      <alignment horizontal="center" vertical="center" wrapText="1"/>
    </xf>
    <xf numFmtId="0" fontId="28" fillId="4" borderId="0" xfId="12" applyFont="1" applyFill="1" applyBorder="1" applyAlignment="1" applyProtection="1">
      <alignment horizontal="center" vertical="center" wrapText="1"/>
    </xf>
    <xf numFmtId="0" fontId="28" fillId="4" borderId="64" xfId="12" applyFont="1" applyFill="1" applyBorder="1" applyAlignment="1" applyProtection="1">
      <alignment horizontal="center" vertical="center" wrapText="1"/>
    </xf>
    <xf numFmtId="0" fontId="28" fillId="4" borderId="40" xfId="12" applyFont="1" applyFill="1" applyBorder="1" applyAlignment="1" applyProtection="1">
      <alignment horizontal="center" vertical="center" wrapText="1"/>
    </xf>
    <xf numFmtId="0" fontId="28" fillId="4" borderId="37" xfId="12" applyFont="1" applyFill="1" applyBorder="1" applyAlignment="1" applyProtection="1">
      <alignment horizontal="center" vertical="center" wrapText="1"/>
    </xf>
    <xf numFmtId="187" fontId="28" fillId="4" borderId="166" xfId="18" applyNumberFormat="1" applyFont="1" applyFill="1" applyBorder="1" applyAlignment="1" applyProtection="1">
      <alignment horizontal="right" vertical="center" shrinkToFit="1"/>
    </xf>
    <xf numFmtId="187" fontId="28" fillId="4" borderId="167" xfId="18" applyNumberFormat="1" applyFont="1" applyFill="1" applyBorder="1" applyAlignment="1" applyProtection="1">
      <alignment horizontal="right" vertical="center" shrinkToFit="1"/>
    </xf>
    <xf numFmtId="187" fontId="28" fillId="4" borderId="168" xfId="18" applyNumberFormat="1" applyFont="1" applyFill="1" applyBorder="1" applyAlignment="1" applyProtection="1">
      <alignment horizontal="right" vertical="center" shrinkToFit="1"/>
    </xf>
    <xf numFmtId="0" fontId="28" fillId="4" borderId="57" xfId="18" applyFont="1" applyFill="1" applyBorder="1" applyAlignment="1" applyProtection="1">
      <alignment horizontal="left" vertical="center" shrinkToFit="1"/>
    </xf>
    <xf numFmtId="0" fontId="28" fillId="4" borderId="0" xfId="18" applyFont="1" applyFill="1" applyBorder="1" applyAlignment="1" applyProtection="1">
      <alignment horizontal="left" vertical="center" shrinkToFit="1"/>
    </xf>
    <xf numFmtId="0" fontId="28" fillId="4" borderId="64" xfId="18" applyFont="1" applyFill="1" applyBorder="1" applyAlignment="1" applyProtection="1">
      <alignment horizontal="left" vertical="center" shrinkToFit="1"/>
    </xf>
    <xf numFmtId="0" fontId="28" fillId="4" borderId="9" xfId="12" applyFont="1" applyFill="1" applyBorder="1" applyAlignment="1" applyProtection="1">
      <alignment horizontal="center" vertical="center" wrapText="1"/>
    </xf>
    <xf numFmtId="0" fontId="28" fillId="4" borderId="7" xfId="12" applyFont="1" applyFill="1" applyBorder="1" applyAlignment="1" applyProtection="1">
      <alignment horizontal="center" vertical="center" wrapText="1"/>
    </xf>
    <xf numFmtId="0" fontId="28" fillId="4" borderId="53" xfId="12" applyFont="1" applyFill="1" applyBorder="1" applyAlignment="1" applyProtection="1">
      <alignment horizontal="center" vertical="center" wrapText="1"/>
    </xf>
    <xf numFmtId="0" fontId="28" fillId="4" borderId="54" xfId="12" applyFont="1" applyFill="1" applyBorder="1" applyAlignment="1" applyProtection="1">
      <alignment horizontal="center" vertical="center" wrapText="1"/>
    </xf>
    <xf numFmtId="0" fontId="28" fillId="4" borderId="73" xfId="12" applyFont="1" applyFill="1" applyBorder="1" applyAlignment="1" applyProtection="1">
      <alignment horizontal="center" vertical="center" wrapText="1"/>
    </xf>
    <xf numFmtId="0" fontId="28" fillId="4" borderId="88" xfId="12" applyFont="1" applyFill="1" applyBorder="1" applyAlignment="1" applyProtection="1">
      <alignment horizontal="center" vertical="center"/>
    </xf>
    <xf numFmtId="0" fontId="28" fillId="4" borderId="79" xfId="12" applyFont="1" applyFill="1" applyBorder="1" applyAlignment="1" applyProtection="1">
      <alignment horizontal="center" vertical="center"/>
    </xf>
    <xf numFmtId="0" fontId="28" fillId="4" borderId="80" xfId="12" applyFont="1" applyFill="1" applyBorder="1" applyAlignment="1" applyProtection="1">
      <alignment horizontal="center" vertical="center"/>
    </xf>
    <xf numFmtId="0" fontId="28" fillId="4" borderId="78" xfId="12" applyFont="1" applyFill="1" applyBorder="1" applyAlignment="1" applyProtection="1">
      <alignment horizontal="center" vertical="center"/>
    </xf>
    <xf numFmtId="176" fontId="28" fillId="4" borderId="28" xfId="18" applyNumberFormat="1" applyFont="1" applyFill="1" applyBorder="1" applyAlignment="1" applyProtection="1">
      <alignment horizontal="right" vertical="center" shrinkToFit="1"/>
    </xf>
    <xf numFmtId="176" fontId="28" fillId="4" borderId="48" xfId="18" applyNumberFormat="1" applyFont="1" applyFill="1" applyBorder="1" applyAlignment="1" applyProtection="1">
      <alignment horizontal="right" vertical="center" shrinkToFit="1"/>
    </xf>
    <xf numFmtId="176" fontId="28" fillId="4" borderId="34" xfId="18" applyNumberFormat="1" applyFont="1" applyFill="1" applyBorder="1" applyAlignment="1" applyProtection="1">
      <alignment horizontal="right" vertical="center" shrinkToFit="1"/>
    </xf>
    <xf numFmtId="187" fontId="28" fillId="4" borderId="165" xfId="18" applyNumberFormat="1" applyFont="1" applyFill="1" applyBorder="1" applyAlignment="1" applyProtection="1">
      <alignment horizontal="right" vertical="center" shrinkToFit="1"/>
    </xf>
    <xf numFmtId="187" fontId="28" fillId="4" borderId="30" xfId="18" applyNumberFormat="1" applyFont="1" applyFill="1" applyBorder="1" applyAlignment="1" applyProtection="1">
      <alignment horizontal="right" vertical="center" shrinkToFit="1"/>
    </xf>
    <xf numFmtId="187" fontId="28" fillId="4" borderId="133" xfId="18" applyNumberFormat="1" applyFont="1" applyFill="1" applyBorder="1" applyAlignment="1" applyProtection="1">
      <alignment horizontal="right" vertical="center" shrinkToFit="1"/>
    </xf>
    <xf numFmtId="0" fontId="28" fillId="4" borderId="81" xfId="12" applyFont="1" applyFill="1" applyBorder="1" applyAlignment="1" applyProtection="1">
      <alignment horizontal="center" vertical="center"/>
    </xf>
    <xf numFmtId="0" fontId="28" fillId="4" borderId="13" xfId="12" applyFont="1" applyFill="1" applyBorder="1" applyAlignment="1" applyProtection="1">
      <alignment horizontal="left" vertical="center" wrapText="1"/>
    </xf>
    <xf numFmtId="0" fontId="28" fillId="4" borderId="83" xfId="12" applyFont="1" applyFill="1" applyBorder="1" applyAlignment="1" applyProtection="1">
      <alignment horizontal="left" vertical="center"/>
    </xf>
    <xf numFmtId="0" fontId="28" fillId="4" borderId="84" xfId="12" applyFont="1" applyFill="1" applyBorder="1" applyAlignment="1" applyProtection="1">
      <alignment horizontal="left" vertical="center"/>
    </xf>
    <xf numFmtId="187" fontId="28" fillId="4" borderId="132" xfId="18" applyNumberFormat="1" applyFont="1" applyFill="1" applyBorder="1" applyAlignment="1" applyProtection="1">
      <alignment horizontal="right" vertical="center" shrinkToFit="1"/>
    </xf>
    <xf numFmtId="177" fontId="28" fillId="4" borderId="169" xfId="18" applyNumberFormat="1" applyFont="1" applyFill="1" applyBorder="1" applyAlignment="1" applyProtection="1">
      <alignment horizontal="right" vertical="center" shrinkToFit="1"/>
    </xf>
    <xf numFmtId="177" fontId="28" fillId="4" borderId="170" xfId="18" applyNumberFormat="1" applyFont="1" applyFill="1" applyBorder="1" applyAlignment="1" applyProtection="1">
      <alignment horizontal="right" vertical="center" shrinkToFit="1"/>
    </xf>
    <xf numFmtId="0" fontId="28" fillId="4" borderId="9" xfId="12" applyFont="1" applyFill="1" applyBorder="1" applyAlignment="1" applyProtection="1">
      <alignment horizontal="center" vertical="center" textRotation="255" wrapText="1"/>
    </xf>
    <xf numFmtId="0" fontId="28" fillId="4" borderId="7" xfId="12" applyFont="1" applyFill="1" applyBorder="1" applyAlignment="1" applyProtection="1">
      <alignment horizontal="center" vertical="center" textRotation="255" wrapText="1"/>
    </xf>
    <xf numFmtId="0" fontId="28" fillId="4" borderId="18" xfId="12" applyFont="1" applyFill="1" applyBorder="1" applyAlignment="1" applyProtection="1">
      <alignment horizontal="center" vertical="center" textRotation="255" wrapText="1"/>
    </xf>
    <xf numFmtId="0" fontId="28" fillId="4" borderId="9" xfId="12" applyFont="1" applyFill="1" applyBorder="1" applyAlignment="1" applyProtection="1">
      <alignment horizontal="left" vertical="center"/>
    </xf>
    <xf numFmtId="0" fontId="28" fillId="4" borderId="48" xfId="12" applyFont="1" applyFill="1" applyBorder="1" applyAlignment="1" applyProtection="1">
      <alignment horizontal="left" vertical="center"/>
    </xf>
    <xf numFmtId="0" fontId="28" fillId="4" borderId="48" xfId="12" applyFont="1" applyFill="1" applyBorder="1" applyAlignment="1" applyProtection="1">
      <alignment horizontal="right" vertical="center"/>
    </xf>
    <xf numFmtId="0" fontId="28" fillId="4" borderId="34" xfId="12" applyFont="1" applyFill="1" applyBorder="1" applyAlignment="1" applyProtection="1">
      <alignment horizontal="right" vertical="center"/>
    </xf>
    <xf numFmtId="177" fontId="28" fillId="4" borderId="28" xfId="17" applyNumberFormat="1" applyFont="1" applyFill="1" applyBorder="1" applyAlignment="1" applyProtection="1">
      <alignment horizontal="right" vertical="center" shrinkToFit="1"/>
    </xf>
    <xf numFmtId="177" fontId="28" fillId="4" borderId="48" xfId="17" applyNumberFormat="1" applyFont="1" applyFill="1" applyBorder="1" applyAlignment="1" applyProtection="1">
      <alignment horizontal="right" vertical="center" shrinkToFit="1"/>
    </xf>
    <xf numFmtId="177" fontId="28" fillId="4" borderId="94" xfId="17" applyNumberFormat="1" applyFont="1" applyFill="1" applyBorder="1" applyAlignment="1" applyProtection="1">
      <alignment horizontal="right" vertical="center" shrinkToFit="1"/>
    </xf>
    <xf numFmtId="177" fontId="28" fillId="4" borderId="96" xfId="17" applyNumberFormat="1" applyFont="1" applyFill="1" applyBorder="1" applyAlignment="1" applyProtection="1">
      <alignment horizontal="right" vertical="center" shrinkToFit="1"/>
    </xf>
    <xf numFmtId="187" fontId="28" fillId="4" borderId="171" xfId="18" applyNumberFormat="1" applyFont="1" applyFill="1" applyBorder="1" applyAlignment="1" applyProtection="1">
      <alignment horizontal="right" vertical="center" shrinkToFit="1"/>
    </xf>
    <xf numFmtId="187" fontId="28" fillId="4" borderId="172" xfId="18" applyNumberFormat="1" applyFont="1" applyFill="1" applyBorder="1" applyAlignment="1" applyProtection="1">
      <alignment horizontal="right" vertical="center" shrinkToFit="1"/>
    </xf>
    <xf numFmtId="187" fontId="28" fillId="4" borderId="173" xfId="18" applyNumberFormat="1" applyFont="1" applyFill="1" applyBorder="1" applyAlignment="1" applyProtection="1">
      <alignment horizontal="right" vertical="center" shrinkToFit="1"/>
    </xf>
    <xf numFmtId="176" fontId="28" fillId="4" borderId="76" xfId="18" applyNumberFormat="1" applyFont="1" applyFill="1" applyBorder="1" applyAlignment="1" applyProtection="1">
      <alignment horizontal="right" vertical="center" shrinkToFit="1"/>
    </xf>
    <xf numFmtId="0" fontId="28" fillId="4" borderId="74" xfId="12" applyFont="1" applyFill="1" applyBorder="1" applyProtection="1">
      <alignment vertical="center"/>
    </xf>
    <xf numFmtId="0" fontId="28" fillId="4" borderId="54" xfId="12" applyFont="1" applyFill="1" applyBorder="1" applyProtection="1">
      <alignment vertical="center"/>
    </xf>
    <xf numFmtId="0" fontId="28" fillId="4" borderId="73" xfId="12" applyFont="1" applyFill="1" applyBorder="1" applyProtection="1">
      <alignment vertical="center"/>
    </xf>
    <xf numFmtId="177" fontId="28" fillId="4" borderId="174" xfId="18" applyNumberFormat="1" applyFont="1" applyFill="1" applyBorder="1" applyAlignment="1" applyProtection="1">
      <alignment horizontal="right" vertical="center" shrinkToFit="1"/>
    </xf>
    <xf numFmtId="177" fontId="28" fillId="4" borderId="175" xfId="18" applyNumberFormat="1" applyFont="1" applyFill="1" applyBorder="1" applyAlignment="1" applyProtection="1">
      <alignment horizontal="right" vertical="center" shrinkToFit="1"/>
    </xf>
    <xf numFmtId="187" fontId="28" fillId="4" borderId="175" xfId="18" applyNumberFormat="1" applyFont="1" applyFill="1" applyBorder="1" applyAlignment="1" applyProtection="1">
      <alignment horizontal="right" vertical="center" shrinkToFit="1"/>
    </xf>
    <xf numFmtId="187" fontId="28" fillId="4" borderId="176" xfId="18" applyNumberFormat="1" applyFont="1" applyFill="1" applyBorder="1" applyAlignment="1" applyProtection="1">
      <alignment horizontal="right" vertical="center" shrinkToFit="1"/>
    </xf>
    <xf numFmtId="0" fontId="28" fillId="4" borderId="0" xfId="12" applyFont="1" applyFill="1" applyBorder="1" applyAlignment="1" applyProtection="1">
      <alignment horizontal="right" vertical="center" wrapText="1"/>
    </xf>
    <xf numFmtId="0" fontId="28" fillId="4" borderId="0" xfId="12" applyFont="1" applyFill="1" applyBorder="1" applyAlignment="1" applyProtection="1">
      <alignment horizontal="right" vertical="center"/>
    </xf>
    <xf numFmtId="0" fontId="28" fillId="4" borderId="64" xfId="12" applyFont="1" applyFill="1" applyBorder="1" applyAlignment="1" applyProtection="1">
      <alignment horizontal="right" vertical="center"/>
    </xf>
    <xf numFmtId="187" fontId="28" fillId="4" borderId="177" xfId="18" applyNumberFormat="1" applyFont="1" applyFill="1" applyBorder="1" applyAlignment="1" applyProtection="1">
      <alignment horizontal="right" vertical="center" shrinkToFit="1"/>
    </xf>
    <xf numFmtId="187" fontId="28" fillId="4" borderId="178" xfId="18" applyNumberFormat="1" applyFont="1" applyFill="1" applyBorder="1" applyAlignment="1" applyProtection="1">
      <alignment horizontal="right" vertical="center" shrinkToFit="1"/>
    </xf>
    <xf numFmtId="187" fontId="28" fillId="4" borderId="179" xfId="18" applyNumberFormat="1" applyFont="1" applyFill="1" applyBorder="1" applyAlignment="1" applyProtection="1">
      <alignment horizontal="right" vertical="center" shrinkToFit="1"/>
    </xf>
    <xf numFmtId="0" fontId="28" fillId="4" borderId="7" xfId="12" applyFont="1" applyFill="1" applyBorder="1" applyProtection="1">
      <alignment vertical="center"/>
    </xf>
    <xf numFmtId="176" fontId="28" fillId="4" borderId="57" xfId="18" applyNumberFormat="1" applyFont="1" applyFill="1" applyBorder="1" applyAlignment="1" applyProtection="1">
      <alignment horizontal="right" vertical="center" shrinkToFit="1"/>
    </xf>
    <xf numFmtId="176" fontId="28" fillId="4" borderId="0" xfId="18" applyNumberFormat="1" applyFont="1" applyFill="1" applyBorder="1" applyAlignment="1" applyProtection="1">
      <alignment horizontal="right" vertical="center" shrinkToFit="1"/>
    </xf>
    <xf numFmtId="176" fontId="28" fillId="4" borderId="64" xfId="18" applyNumberFormat="1" applyFont="1" applyFill="1" applyBorder="1" applyAlignment="1" applyProtection="1">
      <alignment horizontal="right" vertical="center" shrinkToFit="1"/>
    </xf>
    <xf numFmtId="176" fontId="28" fillId="4" borderId="0" xfId="18" applyNumberFormat="1" applyFont="1" applyFill="1" applyAlignment="1" applyProtection="1">
      <alignment horizontal="right" vertical="center" shrinkToFit="1"/>
    </xf>
    <xf numFmtId="176" fontId="28" fillId="4" borderId="56" xfId="18" applyNumberFormat="1" applyFont="1" applyFill="1" applyBorder="1" applyAlignment="1" applyProtection="1">
      <alignment horizontal="right" vertical="center" shrinkToFit="1"/>
    </xf>
    <xf numFmtId="188" fontId="28" fillId="4" borderId="57" xfId="18" applyNumberFormat="1" applyFont="1" applyFill="1" applyBorder="1" applyAlignment="1" applyProtection="1">
      <alignment horizontal="right" vertical="center" shrinkToFit="1"/>
    </xf>
    <xf numFmtId="188" fontId="28" fillId="4" borderId="0" xfId="18" applyNumberFormat="1" applyFont="1" applyFill="1" applyBorder="1" applyAlignment="1" applyProtection="1">
      <alignment horizontal="right" vertical="center" shrinkToFit="1"/>
    </xf>
    <xf numFmtId="188" fontId="28" fillId="4" borderId="64" xfId="18" applyNumberFormat="1" applyFont="1" applyFill="1" applyBorder="1" applyAlignment="1" applyProtection="1">
      <alignment horizontal="right" vertical="center" shrinkToFit="1"/>
    </xf>
    <xf numFmtId="188" fontId="28" fillId="4" borderId="0" xfId="18" applyNumberFormat="1" applyFont="1" applyFill="1" applyAlignment="1" applyProtection="1">
      <alignment horizontal="right" vertical="center" shrinkToFit="1"/>
    </xf>
    <xf numFmtId="188" fontId="28" fillId="4" borderId="56" xfId="18" applyNumberFormat="1" applyFont="1" applyFill="1" applyBorder="1" applyAlignment="1" applyProtection="1">
      <alignment horizontal="right" vertical="center" shrinkToFit="1"/>
    </xf>
    <xf numFmtId="0" fontId="30" fillId="4" borderId="18" xfId="12" applyFont="1" applyFill="1" applyBorder="1" applyAlignment="1" applyProtection="1">
      <alignment horizontal="left" vertical="center"/>
    </xf>
    <xf numFmtId="0" fontId="28" fillId="4" borderId="40" xfId="12" applyFont="1" applyFill="1" applyBorder="1" applyAlignment="1" applyProtection="1">
      <alignment horizontal="left" vertical="center"/>
    </xf>
    <xf numFmtId="0" fontId="28" fillId="4" borderId="40" xfId="12" applyFont="1" applyFill="1" applyBorder="1" applyAlignment="1" applyProtection="1">
      <alignment horizontal="right" vertical="center" wrapText="1"/>
    </xf>
    <xf numFmtId="0" fontId="28" fillId="4" borderId="40" xfId="12" applyFont="1" applyFill="1" applyBorder="1" applyAlignment="1" applyProtection="1">
      <alignment horizontal="right" vertical="center"/>
    </xf>
    <xf numFmtId="0" fontId="28" fillId="4" borderId="37" xfId="12" applyFont="1" applyFill="1" applyBorder="1" applyAlignment="1" applyProtection="1">
      <alignment horizontal="right" vertical="center"/>
    </xf>
    <xf numFmtId="187" fontId="28" fillId="4" borderId="180" xfId="18" applyNumberFormat="1" applyFont="1" applyFill="1" applyBorder="1" applyAlignment="1" applyProtection="1">
      <alignment horizontal="right" vertical="center" shrinkToFit="1"/>
    </xf>
    <xf numFmtId="187" fontId="28" fillId="4" borderId="181" xfId="18" applyNumberFormat="1" applyFont="1" applyFill="1" applyBorder="1" applyAlignment="1" applyProtection="1">
      <alignment horizontal="right" vertical="center" shrinkToFit="1"/>
    </xf>
    <xf numFmtId="187" fontId="28" fillId="4" borderId="182" xfId="18" applyNumberFormat="1" applyFont="1" applyFill="1" applyBorder="1" applyAlignment="1" applyProtection="1">
      <alignment horizontal="right" vertical="center" shrinkToFit="1"/>
    </xf>
    <xf numFmtId="0" fontId="28" fillId="4" borderId="9" xfId="12" applyFont="1" applyFill="1" applyBorder="1" applyAlignment="1" applyProtection="1">
      <alignment horizontal="left" vertical="center" wrapText="1"/>
    </xf>
    <xf numFmtId="0" fontId="28" fillId="4" borderId="48" xfId="12" applyFont="1" applyFill="1" applyBorder="1" applyAlignment="1" applyProtection="1">
      <alignment horizontal="left" vertical="center" wrapText="1"/>
    </xf>
    <xf numFmtId="0" fontId="28" fillId="4" borderId="53" xfId="12" applyFont="1" applyFill="1" applyBorder="1" applyAlignment="1" applyProtection="1">
      <alignment horizontal="left" vertical="center" wrapText="1"/>
    </xf>
    <xf numFmtId="0" fontId="28" fillId="4" borderId="54" xfId="12" applyFont="1" applyFill="1" applyBorder="1" applyAlignment="1" applyProtection="1">
      <alignment horizontal="left" vertical="center" wrapText="1"/>
    </xf>
    <xf numFmtId="0" fontId="28" fillId="4" borderId="48" xfId="12" applyFont="1" applyFill="1" applyBorder="1" applyAlignment="1" applyProtection="1">
      <alignment horizontal="center" vertical="center"/>
    </xf>
    <xf numFmtId="0" fontId="28" fillId="4" borderId="34" xfId="12" applyFont="1" applyFill="1" applyBorder="1" applyAlignment="1" applyProtection="1">
      <alignment horizontal="center" vertical="center"/>
    </xf>
    <xf numFmtId="187" fontId="28" fillId="4" borderId="27" xfId="18" applyNumberFormat="1" applyFont="1" applyFill="1" applyBorder="1" applyAlignment="1" applyProtection="1">
      <alignment horizontal="right" vertical="center" shrinkToFit="1"/>
    </xf>
    <xf numFmtId="187" fontId="28" fillId="4" borderId="35" xfId="18" applyNumberFormat="1" applyFont="1" applyFill="1" applyBorder="1" applyAlignment="1" applyProtection="1">
      <alignment horizontal="right" vertical="center" shrinkToFit="1"/>
    </xf>
    <xf numFmtId="187" fontId="28" fillId="4" borderId="161" xfId="18" applyNumberFormat="1" applyFont="1" applyFill="1" applyBorder="1" applyAlignment="1" applyProtection="1">
      <alignment horizontal="right" vertical="center" shrinkToFit="1"/>
    </xf>
    <xf numFmtId="187" fontId="28" fillId="4" borderId="162" xfId="18" applyNumberFormat="1" applyFont="1" applyFill="1" applyBorder="1" applyAlignment="1" applyProtection="1">
      <alignment horizontal="right" vertical="center" shrinkToFit="1"/>
    </xf>
    <xf numFmtId="187" fontId="28" fillId="4" borderId="160" xfId="18" applyNumberFormat="1" applyFont="1" applyFill="1" applyBorder="1" applyAlignment="1" applyProtection="1">
      <alignment horizontal="right" vertical="center" shrinkToFit="1"/>
    </xf>
    <xf numFmtId="0" fontId="28" fillId="4" borderId="54" xfId="12" applyFont="1" applyFill="1" applyBorder="1" applyAlignment="1" applyProtection="1">
      <alignment horizontal="center" vertical="center"/>
    </xf>
    <xf numFmtId="0" fontId="28" fillId="4" borderId="73" xfId="12" applyFont="1" applyFill="1" applyBorder="1" applyAlignment="1" applyProtection="1">
      <alignment horizontal="center" vertical="center"/>
    </xf>
    <xf numFmtId="187" fontId="28" fillId="4" borderId="134" xfId="18" applyNumberFormat="1" applyFont="1" applyFill="1" applyBorder="1" applyAlignment="1" applyProtection="1">
      <alignment horizontal="right" vertical="center" shrinkToFit="1"/>
    </xf>
    <xf numFmtId="187" fontId="28" fillId="4" borderId="83" xfId="18" applyNumberFormat="1" applyFont="1" applyFill="1" applyBorder="1" applyAlignment="1" applyProtection="1">
      <alignment horizontal="right" vertical="center" shrinkToFit="1"/>
    </xf>
    <xf numFmtId="187" fontId="28" fillId="4" borderId="186" xfId="18" applyNumberFormat="1" applyFont="1" applyFill="1" applyBorder="1" applyAlignment="1" applyProtection="1">
      <alignment horizontal="right" vertical="center" shrinkToFit="1"/>
    </xf>
    <xf numFmtId="187" fontId="28" fillId="4" borderId="187" xfId="18" applyNumberFormat="1" applyFont="1" applyFill="1" applyBorder="1" applyAlignment="1" applyProtection="1">
      <alignment horizontal="right" vertical="center" shrinkToFit="1"/>
    </xf>
    <xf numFmtId="0" fontId="28" fillId="4" borderId="53" xfId="12" applyFont="1" applyFill="1" applyBorder="1" applyProtection="1">
      <alignment vertical="center"/>
    </xf>
    <xf numFmtId="188" fontId="28" fillId="4" borderId="74" xfId="18" applyNumberFormat="1" applyFont="1" applyFill="1" applyBorder="1" applyAlignment="1" applyProtection="1">
      <alignment horizontal="right" vertical="center" shrinkToFit="1"/>
    </xf>
    <xf numFmtId="188" fontId="28" fillId="4" borderId="54" xfId="18" applyNumberFormat="1" applyFont="1" applyFill="1" applyBorder="1" applyAlignment="1" applyProtection="1">
      <alignment horizontal="right" vertical="center" shrinkToFit="1"/>
    </xf>
    <xf numFmtId="188" fontId="28" fillId="4" borderId="73" xfId="18" applyNumberFormat="1" applyFont="1" applyFill="1" applyBorder="1" applyAlignment="1" applyProtection="1">
      <alignment horizontal="right" vertical="center" shrinkToFit="1"/>
    </xf>
    <xf numFmtId="188" fontId="28" fillId="4" borderId="183" xfId="18" applyNumberFormat="1" applyFont="1" applyFill="1" applyBorder="1" applyAlignment="1" applyProtection="1">
      <alignment horizontal="right" vertical="center" shrinkToFit="1"/>
    </xf>
    <xf numFmtId="188" fontId="28" fillId="4" borderId="184" xfId="18" applyNumberFormat="1" applyFont="1" applyFill="1" applyBorder="1" applyAlignment="1" applyProtection="1">
      <alignment horizontal="right" vertical="center" shrinkToFit="1"/>
    </xf>
    <xf numFmtId="188" fontId="28" fillId="4" borderId="185" xfId="18" applyNumberFormat="1" applyFont="1" applyFill="1" applyBorder="1" applyAlignment="1" applyProtection="1">
      <alignment horizontal="right" vertical="center" shrinkToFit="1"/>
    </xf>
    <xf numFmtId="0" fontId="3" fillId="4" borderId="27" xfId="14" applyFont="1" applyFill="1" applyBorder="1" applyAlignment="1">
      <alignment horizontal="left" vertical="center"/>
    </xf>
    <xf numFmtId="0" fontId="3" fillId="4" borderId="35" xfId="14" applyFont="1" applyFill="1" applyBorder="1" applyAlignment="1">
      <alignment horizontal="left" vertical="center"/>
    </xf>
    <xf numFmtId="0" fontId="3" fillId="4" borderId="36" xfId="14" applyFont="1" applyFill="1" applyBorder="1" applyAlignment="1">
      <alignment horizontal="left" vertical="center"/>
    </xf>
    <xf numFmtId="178" fontId="11" fillId="0" borderId="27" xfId="13" applyNumberFormat="1" applyFont="1" applyFill="1" applyBorder="1" applyAlignment="1">
      <alignment vertical="center"/>
    </xf>
    <xf numFmtId="178" fontId="11" fillId="0" borderId="35" xfId="13" applyNumberFormat="1" applyFont="1" applyFill="1" applyBorder="1" applyAlignment="1">
      <alignment vertical="center"/>
    </xf>
    <xf numFmtId="178" fontId="11" fillId="0" borderId="36" xfId="13" applyNumberFormat="1" applyFont="1" applyFill="1" applyBorder="1" applyAlignment="1">
      <alignment vertical="center"/>
    </xf>
    <xf numFmtId="178" fontId="3" fillId="0" borderId="27" xfId="13" applyNumberFormat="1" applyFont="1" applyFill="1" applyBorder="1" applyAlignment="1">
      <alignment vertical="center" wrapText="1"/>
    </xf>
    <xf numFmtId="178" fontId="3" fillId="0" borderId="35" xfId="13" applyNumberFormat="1" applyFont="1" applyFill="1" applyBorder="1" applyAlignment="1">
      <alignment vertical="center" wrapText="1"/>
    </xf>
    <xf numFmtId="178" fontId="3" fillId="0" borderId="36" xfId="13" applyNumberFormat="1" applyFont="1" applyFill="1" applyBorder="1" applyAlignment="1">
      <alignment vertical="center" wrapText="1"/>
    </xf>
    <xf numFmtId="178" fontId="3" fillId="4" borderId="27" xfId="13" applyNumberFormat="1" applyFont="1" applyFill="1" applyBorder="1" applyAlignment="1">
      <alignment vertical="center" wrapText="1"/>
    </xf>
    <xf numFmtId="178" fontId="3" fillId="4" borderId="35" xfId="13" applyNumberFormat="1" applyFont="1" applyFill="1" applyBorder="1" applyAlignment="1">
      <alignment vertical="center" wrapText="1"/>
    </xf>
    <xf numFmtId="178" fontId="3" fillId="4" borderId="36" xfId="13" applyNumberFormat="1" applyFont="1" applyFill="1" applyBorder="1" applyAlignment="1">
      <alignment vertical="center" wrapText="1"/>
    </xf>
    <xf numFmtId="0" fontId="3" fillId="4" borderId="27" xfId="13" applyFont="1" applyFill="1" applyBorder="1" applyAlignment="1">
      <alignment vertical="center"/>
    </xf>
    <xf numFmtId="0" fontId="3" fillId="4" borderId="35" xfId="13" applyFont="1" applyFill="1" applyBorder="1" applyAlignment="1">
      <alignment vertical="center"/>
    </xf>
    <xf numFmtId="0" fontId="3" fillId="4" borderId="36" xfId="13" applyFont="1" applyFill="1" applyBorder="1" applyAlignment="1">
      <alignment vertical="center"/>
    </xf>
    <xf numFmtId="0" fontId="1" fillId="4" borderId="24" xfId="13" applyFont="1" applyFill="1" applyBorder="1" applyAlignment="1">
      <alignment horizontal="center" vertical="center" wrapText="1"/>
    </xf>
    <xf numFmtId="0" fontId="1" fillId="4" borderId="24" xfId="13" applyFont="1" applyFill="1" applyBorder="1" applyAlignment="1">
      <alignment horizontal="center" vertical="center"/>
    </xf>
    <xf numFmtId="179" fontId="3" fillId="4" borderId="27" xfId="14" applyNumberFormat="1" applyFont="1" applyFill="1" applyBorder="1" applyAlignment="1">
      <alignment horizontal="left" vertical="center" wrapText="1"/>
    </xf>
    <xf numFmtId="179" fontId="3" fillId="4" borderId="35" xfId="14" applyNumberFormat="1" applyFont="1" applyFill="1" applyBorder="1" applyAlignment="1">
      <alignment horizontal="left" vertical="center" wrapText="1"/>
    </xf>
    <xf numFmtId="179" fontId="3" fillId="4" borderId="36" xfId="14" applyNumberFormat="1" applyFont="1" applyFill="1" applyBorder="1" applyAlignment="1">
      <alignment horizontal="left" vertical="center" wrapText="1"/>
    </xf>
    <xf numFmtId="178" fontId="11" fillId="0" borderId="11" xfId="15" applyNumberFormat="1" applyFont="1" applyBorder="1" applyAlignment="1">
      <alignment horizontal="center" vertical="center" wrapText="1"/>
    </xf>
    <xf numFmtId="178" fontId="11" fillId="0" borderId="30" xfId="15" applyNumberFormat="1" applyFont="1" applyBorder="1" applyAlignment="1">
      <alignment horizontal="center" vertical="center" wrapText="1"/>
    </xf>
    <xf numFmtId="178" fontId="11" fillId="0" borderId="27" xfId="15" applyNumberFormat="1" applyFont="1" applyBorder="1" applyAlignment="1">
      <alignment horizontal="center" vertical="center"/>
    </xf>
    <xf numFmtId="178" fontId="11" fillId="0" borderId="35" xfId="15" applyNumberFormat="1" applyFont="1" applyBorder="1" applyAlignment="1">
      <alignment horizontal="center" vertical="center"/>
    </xf>
    <xf numFmtId="178" fontId="11" fillId="0" borderId="36" xfId="15" applyNumberFormat="1" applyFont="1" applyBorder="1" applyAlignment="1">
      <alignment horizontal="center" vertical="center"/>
    </xf>
    <xf numFmtId="0" fontId="6" fillId="0" borderId="50" xfId="6" applyFont="1" applyFill="1" applyBorder="1" applyAlignment="1" applyProtection="1">
      <alignment horizontal="left" vertical="center" wrapText="1"/>
    </xf>
    <xf numFmtId="0" fontId="6" fillId="0" borderId="51" xfId="6" applyFont="1" applyFill="1" applyBorder="1" applyAlignment="1" applyProtection="1">
      <alignment horizontal="left" vertical="center" wrapText="1"/>
    </xf>
    <xf numFmtId="0" fontId="6" fillId="0" borderId="48" xfId="6" applyFont="1" applyFill="1" applyBorder="1" applyAlignment="1" applyProtection="1">
      <alignment horizontal="left" vertical="center"/>
    </xf>
    <xf numFmtId="0" fontId="6" fillId="0" borderId="76" xfId="6" applyFont="1" applyFill="1" applyBorder="1" applyAlignment="1" applyProtection="1">
      <alignment horizontal="left" vertical="center"/>
    </xf>
    <xf numFmtId="0" fontId="6" fillId="0" borderId="83" xfId="6" applyFont="1" applyFill="1" applyBorder="1" applyAlignment="1" applyProtection="1">
      <alignment horizontal="left" vertical="center"/>
    </xf>
    <xf numFmtId="0" fontId="6" fillId="0" borderId="85" xfId="6" applyFont="1" applyFill="1" applyBorder="1" applyAlignment="1" applyProtection="1">
      <alignment horizontal="left" vertical="center"/>
    </xf>
    <xf numFmtId="0" fontId="7" fillId="0" borderId="35" xfId="19" applyFont="1" applyFill="1" applyBorder="1" applyAlignment="1">
      <alignment horizontal="left" vertical="center" wrapText="1"/>
    </xf>
    <xf numFmtId="0" fontId="7" fillId="0" borderId="35" xfId="19" applyFont="1" applyBorder="1" applyAlignment="1">
      <alignment horizontal="left" vertical="center" wrapText="1"/>
    </xf>
    <xf numFmtId="0" fontId="7" fillId="0" borderId="82" xfId="19" applyFont="1" applyBorder="1" applyAlignment="1">
      <alignment horizontal="left" vertical="center" wrapText="1"/>
    </xf>
    <xf numFmtId="0" fontId="7" fillId="0" borderId="83" xfId="19" applyFont="1" applyFill="1" applyBorder="1" applyAlignment="1">
      <alignment horizontal="left" vertical="center" wrapText="1"/>
    </xf>
    <xf numFmtId="0" fontId="7" fillId="0" borderId="83" xfId="19" applyFont="1" applyBorder="1" applyAlignment="1">
      <alignment horizontal="left" vertical="center" wrapText="1"/>
    </xf>
    <xf numFmtId="0" fontId="7" fillId="0" borderId="85" xfId="19" applyFont="1" applyBorder="1" applyAlignment="1">
      <alignment horizontal="left" vertical="center" wrapText="1"/>
    </xf>
    <xf numFmtId="0" fontId="7" fillId="0" borderId="79" xfId="19" applyFont="1" applyFill="1" applyBorder="1" applyAlignment="1">
      <alignment horizontal="left" vertical="center" wrapText="1"/>
    </xf>
    <xf numFmtId="0" fontId="7" fillId="0" borderId="81" xfId="19" applyFont="1" applyFill="1" applyBorder="1" applyAlignment="1">
      <alignment horizontal="left" vertical="center" wrapText="1"/>
    </xf>
    <xf numFmtId="0" fontId="7" fillId="0" borderId="49" xfId="8" applyFont="1" applyFill="1" applyBorder="1" applyAlignment="1">
      <alignment vertical="center" wrapText="1"/>
    </xf>
    <xf numFmtId="0" fontId="7" fillId="0" borderId="17" xfId="8" applyFont="1" applyFill="1" applyBorder="1" applyAlignment="1">
      <alignment vertical="center" wrapText="1"/>
    </xf>
    <xf numFmtId="0" fontId="7" fillId="0" borderId="7" xfId="8" applyFont="1" applyFill="1" applyBorder="1" applyAlignment="1">
      <alignment vertical="center" wrapText="1"/>
    </xf>
    <xf numFmtId="0" fontId="7" fillId="0" borderId="64" xfId="8" applyFont="1" applyFill="1" applyBorder="1" applyAlignment="1">
      <alignment vertical="center" wrapText="1"/>
    </xf>
    <xf numFmtId="0" fontId="7" fillId="0" borderId="18" xfId="8" applyFont="1" applyFill="1" applyBorder="1" applyAlignment="1">
      <alignment vertical="center" wrapText="1"/>
    </xf>
    <xf numFmtId="0" fontId="7" fillId="0" borderId="37" xfId="8" applyFont="1" applyFill="1" applyBorder="1" applyAlignment="1">
      <alignment vertical="center" wrapText="1"/>
    </xf>
    <xf numFmtId="0" fontId="7" fillId="0" borderId="79" xfId="8" applyFont="1" applyFill="1" applyBorder="1" applyAlignment="1">
      <alignment vertical="center"/>
    </xf>
    <xf numFmtId="0" fontId="7" fillId="0" borderId="81" xfId="8" applyFont="1" applyFill="1" applyBorder="1" applyAlignment="1">
      <alignment vertical="center"/>
    </xf>
    <xf numFmtId="0" fontId="7" fillId="0" borderId="35" xfId="8" applyFont="1" applyFill="1" applyBorder="1" applyAlignment="1">
      <alignment vertical="center"/>
    </xf>
    <xf numFmtId="0" fontId="7" fillId="0" borderId="82" xfId="8" applyFont="1" applyFill="1" applyBorder="1" applyAlignment="1">
      <alignment vertical="center"/>
    </xf>
    <xf numFmtId="0" fontId="7" fillId="0" borderId="22" xfId="8" applyFont="1" applyFill="1" applyBorder="1" applyAlignment="1">
      <alignment vertical="center" wrapText="1"/>
    </xf>
    <xf numFmtId="0" fontId="7" fillId="0" borderId="36" xfId="8" applyFont="1" applyFill="1" applyBorder="1" applyAlignment="1">
      <alignment vertical="center" wrapText="1"/>
    </xf>
    <xf numFmtId="0" fontId="7" fillId="0" borderId="13" xfId="8" applyFont="1" applyFill="1" applyBorder="1" applyAlignment="1">
      <alignment vertical="center"/>
    </xf>
    <xf numFmtId="0" fontId="7" fillId="0" borderId="84" xfId="8" applyFont="1" applyFill="1" applyBorder="1" applyAlignment="1">
      <alignment vertical="center"/>
    </xf>
    <xf numFmtId="0" fontId="7" fillId="0" borderId="83" xfId="8" applyFont="1" applyFill="1" applyBorder="1" applyAlignment="1">
      <alignment vertical="center"/>
    </xf>
    <xf numFmtId="0" fontId="7" fillId="0" borderId="85" xfId="8" applyFont="1" applyFill="1" applyBorder="1" applyAlignment="1">
      <alignment vertical="center"/>
    </xf>
    <xf numFmtId="0" fontId="33" fillId="0" borderId="19" xfId="8" applyFont="1" applyBorder="1" applyAlignment="1">
      <alignment horizontal="center" vertical="center" wrapText="1"/>
    </xf>
    <xf numFmtId="0" fontId="33" fillId="0" borderId="20" xfId="8" applyFont="1" applyBorder="1" applyAlignment="1">
      <alignment horizontal="center" vertical="center" wrapText="1"/>
    </xf>
    <xf numFmtId="0" fontId="33" fillId="0" borderId="14" xfId="8" applyFont="1" applyBorder="1" applyAlignment="1">
      <alignment horizontal="center" vertical="center" wrapText="1"/>
    </xf>
    <xf numFmtId="0" fontId="33" fillId="0" borderId="15" xfId="8" applyFont="1" applyBorder="1" applyAlignment="1">
      <alignment horizontal="center" vertical="center" wrapText="1"/>
    </xf>
    <xf numFmtId="0" fontId="33" fillId="0" borderId="78" xfId="8" applyFont="1" applyBorder="1">
      <alignment vertical="center"/>
    </xf>
    <xf numFmtId="0" fontId="33" fillId="0" borderId="79" xfId="8" applyFont="1" applyBorder="1">
      <alignment vertical="center"/>
    </xf>
    <xf numFmtId="0" fontId="33" fillId="0" borderId="80" xfId="8" applyFont="1" applyBorder="1">
      <alignment vertical="center"/>
    </xf>
    <xf numFmtId="0" fontId="33" fillId="0" borderId="29" xfId="8" applyFont="1" applyBorder="1">
      <alignment vertical="center"/>
    </xf>
    <xf numFmtId="0" fontId="33" fillId="0" borderId="83" xfId="8" applyFont="1" applyBorder="1">
      <alignment vertical="center"/>
    </xf>
    <xf numFmtId="0" fontId="33" fillId="0" borderId="84" xfId="8" applyFont="1" applyBorder="1">
      <alignment vertical="center"/>
    </xf>
    <xf numFmtId="0" fontId="7" fillId="0" borderId="49" xfId="7" applyFont="1" applyFill="1" applyBorder="1" applyAlignment="1">
      <alignment vertical="center" wrapText="1"/>
    </xf>
    <xf numFmtId="0" fontId="7" fillId="0" borderId="17" xfId="7" applyFont="1" applyFill="1" applyBorder="1" applyAlignment="1">
      <alignment vertical="center" wrapText="1"/>
    </xf>
    <xf numFmtId="0" fontId="7" fillId="0" borderId="7" xfId="7" applyFont="1" applyFill="1" applyBorder="1" applyAlignment="1">
      <alignment vertical="center" wrapText="1"/>
    </xf>
    <xf numFmtId="0" fontId="7" fillId="0" borderId="64" xfId="7" applyFont="1" applyFill="1" applyBorder="1" applyAlignment="1">
      <alignment vertical="center" wrapText="1"/>
    </xf>
    <xf numFmtId="0" fontId="7" fillId="0" borderId="18" xfId="7" applyFont="1" applyFill="1" applyBorder="1" applyAlignment="1">
      <alignment vertical="center" wrapText="1"/>
    </xf>
    <xf numFmtId="0" fontId="7" fillId="0" borderId="37" xfId="7" applyFont="1" applyFill="1" applyBorder="1" applyAlignment="1">
      <alignment vertical="center" wrapText="1"/>
    </xf>
    <xf numFmtId="0" fontId="7" fillId="0" borderId="79" xfId="7" applyFont="1" applyFill="1" applyBorder="1" applyAlignment="1">
      <alignment horizontal="left" vertical="center"/>
    </xf>
    <xf numFmtId="0" fontId="7" fillId="0" borderId="81" xfId="7" applyFont="1" applyFill="1" applyBorder="1" applyAlignment="1">
      <alignment horizontal="left" vertical="center"/>
    </xf>
    <xf numFmtId="0" fontId="7" fillId="0" borderId="35" xfId="7" applyFont="1" applyFill="1" applyBorder="1" applyAlignment="1">
      <alignment horizontal="left" vertical="center"/>
    </xf>
    <xf numFmtId="0" fontId="7" fillId="0" borderId="82" xfId="7" applyFont="1" applyFill="1" applyBorder="1" applyAlignment="1">
      <alignment horizontal="left" vertical="center"/>
    </xf>
    <xf numFmtId="0" fontId="7" fillId="0" borderId="27" xfId="7" applyFont="1" applyFill="1" applyBorder="1" applyAlignment="1">
      <alignment horizontal="center" vertical="center" shrinkToFit="1"/>
    </xf>
    <xf numFmtId="0" fontId="7" fillId="0" borderId="35" xfId="7" applyFont="1" applyFill="1" applyBorder="1" applyAlignment="1">
      <alignment horizontal="center" vertical="center" shrinkToFit="1"/>
    </xf>
    <xf numFmtId="0" fontId="7" fillId="0" borderId="82" xfId="7" applyFont="1" applyFill="1" applyBorder="1" applyAlignment="1">
      <alignment horizontal="center" vertical="center" shrinkToFit="1"/>
    </xf>
    <xf numFmtId="0" fontId="7" fillId="0" borderId="9" xfId="7" applyFont="1" applyFill="1" applyBorder="1" applyAlignment="1">
      <alignment vertical="center" wrapText="1"/>
    </xf>
    <xf numFmtId="0" fontId="7" fillId="0" borderId="34" xfId="7" applyFont="1" applyFill="1" applyBorder="1" applyAlignment="1">
      <alignment vertical="center" wrapText="1"/>
    </xf>
    <xf numFmtId="0" fontId="7" fillId="0" borderId="13" xfId="7" applyFont="1" applyFill="1" applyBorder="1" applyAlignment="1">
      <alignment vertical="center"/>
    </xf>
    <xf numFmtId="0" fontId="7" fillId="0" borderId="84" xfId="7" applyFont="1" applyFill="1" applyBorder="1" applyAlignment="1">
      <alignment vertical="center"/>
    </xf>
    <xf numFmtId="0" fontId="7" fillId="0" borderId="83" xfId="7" applyFont="1" applyFill="1" applyBorder="1" applyAlignment="1">
      <alignment horizontal="left" vertical="center"/>
    </xf>
    <xf numFmtId="0" fontId="7" fillId="0" borderId="85" xfId="7" applyFont="1" applyFill="1" applyBorder="1" applyAlignment="1">
      <alignment horizontal="left" vertical="center"/>
    </xf>
    <xf numFmtId="0" fontId="8" fillId="0" borderId="27" xfId="6" applyFont="1" applyFill="1" applyBorder="1" applyAlignment="1" applyProtection="1">
      <alignment horizontal="left" vertical="center" wrapText="1"/>
      <protection locked="0"/>
    </xf>
    <xf numFmtId="0" fontId="8" fillId="0" borderId="35" xfId="6" applyFont="1" applyFill="1" applyBorder="1" applyAlignment="1" applyProtection="1">
      <alignment horizontal="left" vertical="center" wrapText="1"/>
      <protection locked="0"/>
    </xf>
    <xf numFmtId="0" fontId="8" fillId="0" borderId="82" xfId="6" applyFont="1" applyFill="1" applyBorder="1" applyAlignment="1" applyProtection="1">
      <alignment horizontal="left" vertical="center" wrapText="1"/>
      <protection locked="0"/>
    </xf>
    <xf numFmtId="0" fontId="8" fillId="0" borderId="29" xfId="6" applyFont="1" applyFill="1" applyBorder="1" applyAlignment="1" applyProtection="1">
      <alignment horizontal="left" vertical="center" wrapText="1"/>
      <protection locked="0"/>
    </xf>
    <xf numFmtId="0" fontId="8" fillId="0" borderId="83" xfId="6" applyFont="1" applyFill="1" applyBorder="1" applyAlignment="1" applyProtection="1">
      <alignment horizontal="left" vertical="center" wrapText="1"/>
      <protection locked="0"/>
    </xf>
    <xf numFmtId="0" fontId="8" fillId="0" borderId="85" xfId="6" applyFont="1" applyFill="1" applyBorder="1" applyAlignment="1" applyProtection="1">
      <alignment horizontal="left" vertical="center" wrapText="1"/>
      <protection locked="0"/>
    </xf>
    <xf numFmtId="0" fontId="8" fillId="0" borderId="2" xfId="6" applyFont="1" applyFill="1" applyBorder="1" applyAlignment="1" applyProtection="1">
      <alignment horizontal="left" vertical="center"/>
    </xf>
    <xf numFmtId="0" fontId="8" fillId="0" borderId="3" xfId="6" applyFont="1" applyFill="1" applyBorder="1" applyAlignment="1" applyProtection="1">
      <alignment horizontal="left" vertical="center"/>
    </xf>
    <xf numFmtId="0" fontId="8" fillId="0" borderId="50" xfId="6" applyFont="1" applyFill="1" applyBorder="1" applyAlignment="1" applyProtection="1">
      <alignment horizontal="left" vertical="center" wrapText="1"/>
    </xf>
    <xf numFmtId="0" fontId="8" fillId="0" borderId="51" xfId="6" applyFont="1" applyFill="1" applyBorder="1" applyAlignment="1" applyProtection="1">
      <alignment horizontal="left" vertical="center" wrapText="1"/>
    </xf>
    <xf numFmtId="0" fontId="8" fillId="0" borderId="48" xfId="6" applyFont="1" applyFill="1" applyBorder="1" applyAlignment="1" applyProtection="1">
      <alignment horizontal="left" vertical="center"/>
    </xf>
    <xf numFmtId="0" fontId="8" fillId="0" borderId="76" xfId="6" applyFont="1" applyFill="1" applyBorder="1" applyAlignment="1" applyProtection="1">
      <alignment horizontal="left" vertical="center"/>
    </xf>
    <xf numFmtId="0" fontId="8" fillId="0" borderId="35" xfId="6" applyFont="1" applyFill="1" applyBorder="1" applyAlignment="1" applyProtection="1">
      <alignment horizontal="left" vertical="center"/>
    </xf>
    <xf numFmtId="0" fontId="8" fillId="0" borderId="82" xfId="6" applyFont="1" applyFill="1" applyBorder="1" applyAlignment="1" applyProtection="1">
      <alignment horizontal="left" vertical="center"/>
    </xf>
    <xf numFmtId="0" fontId="0" fillId="4" borderId="0" xfId="1" applyFont="1" applyFill="1" applyAlignment="1">
      <alignment vertical="center"/>
    </xf>
    <xf numFmtId="0" fontId="10" fillId="4" borderId="0" xfId="1" applyFill="1" applyAlignment="1" applyProtection="1">
      <alignment vertical="center"/>
      <protection hidden="1"/>
    </xf>
    <xf numFmtId="0" fontId="1" fillId="0" borderId="0" xfId="13" applyFont="1">
      <alignment vertical="center"/>
    </xf>
    <xf numFmtId="0" fontId="10" fillId="4" borderId="0" xfId="1" applyFill="1" applyAlignment="1">
      <alignment vertical="center"/>
    </xf>
    <xf numFmtId="0" fontId="1" fillId="0" borderId="28" xfId="13" applyFont="1" applyBorder="1">
      <alignment vertical="center"/>
    </xf>
    <xf numFmtId="0" fontId="1" fillId="0" borderId="48" xfId="13" applyFont="1" applyBorder="1">
      <alignment vertical="center"/>
    </xf>
    <xf numFmtId="189" fontId="1" fillId="0" borderId="48" xfId="13" applyNumberFormat="1" applyFont="1" applyBorder="1">
      <alignment vertical="center"/>
    </xf>
    <xf numFmtId="0" fontId="1" fillId="0" borderId="34" xfId="13" applyFont="1" applyBorder="1">
      <alignment vertical="center"/>
    </xf>
    <xf numFmtId="0" fontId="28" fillId="0" borderId="0" xfId="13" applyFont="1">
      <alignment vertical="center"/>
    </xf>
    <xf numFmtId="0" fontId="1" fillId="0" borderId="57" xfId="13" applyFont="1" applyBorder="1">
      <alignment vertical="center"/>
    </xf>
    <xf numFmtId="0" fontId="1" fillId="0" borderId="64" xfId="13" applyFont="1" applyBorder="1">
      <alignment vertical="center"/>
    </xf>
    <xf numFmtId="0" fontId="1" fillId="0" borderId="26" xfId="13" applyFont="1" applyBorder="1">
      <alignment vertical="center"/>
    </xf>
    <xf numFmtId="0" fontId="1" fillId="0" borderId="40" xfId="13" applyFont="1" applyBorder="1">
      <alignment vertical="center"/>
    </xf>
    <xf numFmtId="0" fontId="1" fillId="0" borderId="37" xfId="13" applyFont="1" applyBorder="1">
      <alignment vertical="center"/>
    </xf>
    <xf numFmtId="0" fontId="1" fillId="0" borderId="35" xfId="13" applyFont="1" applyBorder="1">
      <alignment vertical="center"/>
    </xf>
    <xf numFmtId="0" fontId="28" fillId="0" borderId="28" xfId="13" applyFont="1" applyBorder="1">
      <alignment vertical="center"/>
    </xf>
    <xf numFmtId="178" fontId="36" fillId="0" borderId="0" xfId="13" applyNumberFormat="1" applyFont="1">
      <alignment vertical="center"/>
    </xf>
    <xf numFmtId="178" fontId="1" fillId="0" borderId="0" xfId="13" applyNumberFormat="1" applyFont="1">
      <alignment vertical="center"/>
    </xf>
    <xf numFmtId="0" fontId="1" fillId="0" borderId="28" xfId="13" applyFont="1" applyBorder="1" applyAlignment="1" applyProtection="1">
      <alignment horizontal="left" vertical="top" wrapText="1"/>
      <protection locked="0"/>
    </xf>
    <xf numFmtId="0" fontId="1" fillId="0" borderId="48" xfId="13" applyFont="1" applyBorder="1" applyAlignment="1" applyProtection="1">
      <alignment horizontal="left" vertical="top" wrapText="1"/>
      <protection locked="0"/>
    </xf>
    <xf numFmtId="0" fontId="1" fillId="0" borderId="34" xfId="13" applyFont="1" applyBorder="1" applyAlignment="1" applyProtection="1">
      <alignment horizontal="left" vertical="top" wrapText="1"/>
      <protection locked="0"/>
    </xf>
    <xf numFmtId="0" fontId="1" fillId="0" borderId="57" xfId="13" applyFont="1" applyBorder="1" applyAlignment="1" applyProtection="1">
      <alignment horizontal="left" vertical="top" wrapText="1"/>
      <protection locked="0"/>
    </xf>
    <xf numFmtId="0" fontId="1" fillId="0" borderId="0" xfId="13" applyFont="1" applyAlignment="1" applyProtection="1">
      <alignment horizontal="left" vertical="top" wrapText="1"/>
      <protection locked="0"/>
    </xf>
    <xf numFmtId="0" fontId="1" fillId="0" borderId="64" xfId="13" applyFont="1" applyBorder="1" applyAlignment="1" applyProtection="1">
      <alignment horizontal="left" vertical="top" wrapText="1"/>
      <protection locked="0"/>
    </xf>
    <xf numFmtId="0" fontId="1" fillId="0" borderId="26" xfId="13" applyFont="1" applyBorder="1" applyAlignment="1" applyProtection="1">
      <alignment horizontal="left" vertical="top" wrapText="1"/>
      <protection locked="0"/>
    </xf>
    <xf numFmtId="0" fontId="1" fillId="0" borderId="40" xfId="13" applyFont="1" applyBorder="1" applyAlignment="1" applyProtection="1">
      <alignment horizontal="left" vertical="top" wrapText="1"/>
      <protection locked="0"/>
    </xf>
    <xf numFmtId="0" fontId="1" fillId="0" borderId="37" xfId="13" applyFont="1" applyBorder="1" applyAlignment="1" applyProtection="1">
      <alignment horizontal="left" vertical="top" wrapText="1"/>
      <protection locked="0"/>
    </xf>
    <xf numFmtId="179" fontId="1" fillId="4" borderId="0" xfId="14" applyNumberFormat="1" applyFont="1" applyFill="1" applyAlignment="1">
      <alignment vertical="center" wrapText="1"/>
    </xf>
    <xf numFmtId="0" fontId="1" fillId="0" borderId="0" xfId="13" applyFont="1" applyAlignment="1">
      <alignment horizontal="center" vertical="center"/>
    </xf>
    <xf numFmtId="49" fontId="1" fillId="4" borderId="0" xfId="14" applyNumberFormat="1" applyFont="1" applyFill="1" applyAlignment="1">
      <alignment horizontal="center" vertical="center" wrapText="1"/>
    </xf>
    <xf numFmtId="49" fontId="1" fillId="4" borderId="0" xfId="14" applyNumberFormat="1" applyFont="1" applyFill="1" applyAlignment="1">
      <alignment horizontal="center" vertical="center"/>
    </xf>
    <xf numFmtId="0" fontId="1" fillId="0" borderId="27" xfId="13" applyFont="1" applyBorder="1" applyAlignment="1">
      <alignment horizontal="center" vertical="center"/>
    </xf>
    <xf numFmtId="0" fontId="1" fillId="0" borderId="35" xfId="13" applyFont="1" applyBorder="1" applyAlignment="1">
      <alignment horizontal="center" vertical="center"/>
    </xf>
    <xf numFmtId="0" fontId="1" fillId="0" borderId="36" xfId="13" applyFont="1" applyBorder="1" applyAlignment="1">
      <alignment horizontal="center" vertical="center"/>
    </xf>
    <xf numFmtId="0" fontId="1" fillId="0" borderId="24" xfId="13" applyFont="1" applyBorder="1" applyAlignment="1">
      <alignment horizontal="center" vertical="center"/>
    </xf>
    <xf numFmtId="179" fontId="1" fillId="4" borderId="0" xfId="14" applyNumberFormat="1" applyFont="1" applyFill="1" applyAlignment="1">
      <alignment horizontal="center" vertical="center" wrapText="1"/>
    </xf>
    <xf numFmtId="179" fontId="1" fillId="0" borderId="0" xfId="14" applyNumberFormat="1" applyFont="1" applyAlignment="1">
      <alignment horizontal="center" vertical="center" wrapText="1"/>
    </xf>
    <xf numFmtId="187" fontId="1" fillId="4" borderId="0" xfId="14" applyNumberFormat="1" applyFont="1" applyFill="1" applyAlignment="1">
      <alignment horizontal="center" vertical="center"/>
    </xf>
    <xf numFmtId="179" fontId="1" fillId="4" borderId="24" xfId="14" applyNumberFormat="1" applyFont="1" applyFill="1" applyBorder="1" applyAlignment="1">
      <alignment horizontal="center" vertical="center" wrapText="1"/>
    </xf>
    <xf numFmtId="187" fontId="1" fillId="4" borderId="188" xfId="14" applyNumberFormat="1" applyFont="1" applyFill="1" applyBorder="1" applyAlignment="1">
      <alignment horizontal="center" vertical="center"/>
    </xf>
    <xf numFmtId="187" fontId="1" fillId="4" borderId="24" xfId="14" applyNumberFormat="1" applyFont="1" applyFill="1" applyBorder="1" applyAlignment="1">
      <alignment horizontal="center" vertical="center"/>
    </xf>
    <xf numFmtId="178" fontId="1" fillId="0" borderId="57" xfId="13" applyNumberFormat="1" applyFont="1" applyBorder="1">
      <alignment vertical="center"/>
    </xf>
    <xf numFmtId="178" fontId="10" fillId="0" borderId="0" xfId="13" applyNumberFormat="1" applyAlignment="1">
      <alignment horizontal="center" vertical="center"/>
    </xf>
    <xf numFmtId="178" fontId="1" fillId="0" borderId="64" xfId="13" applyNumberFormat="1" applyFont="1" applyBorder="1">
      <alignment vertical="center"/>
    </xf>
    <xf numFmtId="191" fontId="1" fillId="0" borderId="0" xfId="13" applyNumberFormat="1" applyFont="1">
      <alignment vertical="center"/>
    </xf>
    <xf numFmtId="178" fontId="1" fillId="0" borderId="26" xfId="13" applyNumberFormat="1" applyFont="1" applyBorder="1">
      <alignment vertical="center"/>
    </xf>
    <xf numFmtId="178" fontId="1" fillId="0" borderId="40" xfId="13" applyNumberFormat="1" applyFont="1" applyBorder="1">
      <alignment vertical="center"/>
    </xf>
    <xf numFmtId="189" fontId="1" fillId="0" borderId="40" xfId="13" applyNumberFormat="1" applyFont="1" applyBorder="1">
      <alignment vertical="center"/>
    </xf>
    <xf numFmtId="178" fontId="1" fillId="0" borderId="37" xfId="13" applyNumberFormat="1" applyFont="1" applyBorder="1">
      <alignment vertical="center"/>
    </xf>
    <xf numFmtId="0" fontId="28" fillId="0" borderId="57" xfId="13" applyFont="1" applyBorder="1">
      <alignment vertical="center"/>
    </xf>
    <xf numFmtId="0" fontId="1" fillId="0" borderId="0" xfId="14" applyFont="1">
      <alignment vertical="center"/>
    </xf>
    <xf numFmtId="189" fontId="1" fillId="0" borderId="0" xfId="14" applyNumberFormat="1" applyFont="1">
      <alignment vertical="center"/>
    </xf>
    <xf numFmtId="178" fontId="10" fillId="0" borderId="0" xfId="15" applyNumberFormat="1" applyAlignment="1">
      <alignment vertical="center"/>
    </xf>
    <xf numFmtId="177" fontId="10" fillId="0" borderId="0" xfId="16" applyNumberFormat="1" applyAlignment="1">
      <alignment horizontal="right" vertical="center"/>
    </xf>
    <xf numFmtId="187" fontId="10" fillId="0" borderId="0" xfId="16" applyNumberFormat="1" applyAlignment="1">
      <alignment horizontal="right" vertical="center"/>
    </xf>
    <xf numFmtId="178" fontId="1" fillId="4" borderId="0" xfId="13" applyNumberFormat="1" applyFont="1" applyFill="1" applyAlignment="1">
      <alignment vertical="center" wrapText="1"/>
    </xf>
    <xf numFmtId="178" fontId="10" fillId="0" borderId="0" xfId="15" applyNumberFormat="1" applyAlignment="1">
      <alignment horizontal="center" vertical="center"/>
    </xf>
    <xf numFmtId="187" fontId="1" fillId="4" borderId="0" xfId="14" applyNumberFormat="1" applyFont="1" applyFill="1" applyAlignment="1">
      <alignment horizontal="center" vertical="center" wrapText="1"/>
    </xf>
    <xf numFmtId="187" fontId="1" fillId="0" borderId="0" xfId="13" applyNumberFormat="1" applyFont="1" applyAlignment="1">
      <alignment horizontal="center" vertical="center"/>
    </xf>
    <xf numFmtId="0" fontId="38" fillId="0" borderId="0" xfId="20" applyFont="1">
      <alignment vertical="center"/>
    </xf>
    <xf numFmtId="180" fontId="1" fillId="0" borderId="0" xfId="13" applyNumberFormat="1" applyFont="1">
      <alignment vertical="center"/>
    </xf>
  </cellXfs>
  <cellStyles count="21">
    <cellStyle name="標準" xfId="0" builtinId="0"/>
    <cellStyle name="標準 2" xfId="1" xr:uid="{00000000-0005-0000-0000-000001000000}"/>
    <cellStyle name="標準 2 2" xfId="2" xr:uid="{00000000-0005-0000-0000-000002000000}"/>
    <cellStyle name="標準 2 3" xfId="3" xr:uid="{00000000-0005-0000-0000-000003000000}"/>
    <cellStyle name="標準 3" xfId="4" xr:uid="{00000000-0005-0000-0000-000004000000}"/>
    <cellStyle name="標準 4" xfId="5" xr:uid="{00000000-0005-0000-0000-000005000000}"/>
    <cellStyle name="標準 4_APAHO401600" xfId="6" xr:uid="{00000000-0005-0000-0000-000006000000}"/>
    <cellStyle name="標準 4_APAHO4019001" xfId="7" xr:uid="{00000000-0005-0000-0000-000007000000}"/>
    <cellStyle name="標準 4_ZJ08_022012_青森市_2010" xfId="8" xr:uid="{00000000-0005-0000-0000-000008000000}"/>
    <cellStyle name="標準 6" xfId="9" xr:uid="{00000000-0005-0000-0000-000009000000}"/>
    <cellStyle name="標準 6_APAHO401000" xfId="10" xr:uid="{00000000-0005-0000-0000-00000A000000}"/>
    <cellStyle name="標準 6_APAHO401200_O-JJ1016-001-3_財政状況資料集(決算状況カード(各会計・関係団体))(Rev2)2" xfId="11" xr:uid="{00000000-0005-0000-0000-00000B000000}"/>
    <cellStyle name="標準 6_APAHO402200_O-JJ1016-001-3_財政状況資料集(決算状況カード(各会計・関係団体))(Rev2)2" xfId="12" xr:uid="{00000000-0005-0000-0000-00000C000000}"/>
    <cellStyle name="標準 7" xfId="20" xr:uid="{2EB6F93A-0F8E-4202-A967-58B2DF5A7BA1}"/>
    <cellStyle name="標準_【レイアウト】（県）資料３（Ｐ２）　歳出比較分析表" xfId="13" xr:uid="{00000000-0005-0000-0000-00000D000000}"/>
    <cellStyle name="標準_【レイアウト】（市）資料３（Ｐ２）　歳出比較分析表" xfId="14" xr:uid="{00000000-0005-0000-0000-00000E000000}"/>
    <cellStyle name="標準_APAHO251300" xfId="15" xr:uid="{00000000-0005-0000-0000-00000F000000}"/>
    <cellStyle name="標準_APAHO252300" xfId="16" xr:uid="{00000000-0005-0000-0000-000010000000}"/>
    <cellStyle name="標準_Book1" xfId="17" xr:uid="{00000000-0005-0000-0000-000011000000}"/>
    <cellStyle name="標準_O-JJ0722-001-3_決算状況カード(各会計・関係団体)_O-JJ1016-001-3_財政状況資料集(決算状況カード(各会計・関係団体))(Rev2)2" xfId="18" xr:uid="{00000000-0005-0000-0000-000012000000}"/>
    <cellStyle name="標準_O-JJ0722-001-8_連結実質赤字比率に係る赤字・黒字の構成分析" xfId="19"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158564</c:v>
                </c:pt>
                <c:pt idx="1">
                  <c:v>106092</c:v>
                </c:pt>
                <c:pt idx="2">
                  <c:v>78903</c:v>
                </c:pt>
                <c:pt idx="3">
                  <c:v>82993</c:v>
                </c:pt>
                <c:pt idx="4">
                  <c:v>108252</c:v>
                </c:pt>
              </c:numCache>
            </c:numRef>
          </c:val>
          <c:smooth val="0"/>
          <c:extLst>
            <c:ext xmlns:c16="http://schemas.microsoft.com/office/drawing/2014/chart" uri="{C3380CC4-5D6E-409C-BE32-E72D297353CC}">
              <c16:uniqueId val="{00000000-28A4-4948-BC7A-18889113512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94588</c:v>
                </c:pt>
                <c:pt idx="1">
                  <c:v>36786</c:v>
                </c:pt>
                <c:pt idx="2">
                  <c:v>39177</c:v>
                </c:pt>
                <c:pt idx="3">
                  <c:v>25702</c:v>
                </c:pt>
                <c:pt idx="4">
                  <c:v>26863</c:v>
                </c:pt>
              </c:numCache>
            </c:numRef>
          </c:val>
          <c:smooth val="0"/>
          <c:extLst>
            <c:ext xmlns:c16="http://schemas.microsoft.com/office/drawing/2014/chart" uri="{C3380CC4-5D6E-409C-BE32-E72D297353CC}">
              <c16:uniqueId val="{00000001-28A4-4948-BC7A-188891135128}"/>
            </c:ext>
          </c:extLst>
        </c:ser>
        <c:dLbls>
          <c:showLegendKey val="0"/>
          <c:showVal val="0"/>
          <c:showCatName val="0"/>
          <c:showSerName val="0"/>
          <c:showPercent val="0"/>
          <c:showBubbleSize val="0"/>
        </c:dLbls>
        <c:marker val="1"/>
        <c:smooth val="0"/>
        <c:axId val="353478296"/>
        <c:axId val="353479864"/>
      </c:lineChart>
      <c:catAx>
        <c:axId val="35347829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53479864"/>
        <c:crosses val="autoZero"/>
        <c:auto val="1"/>
        <c:lblAlgn val="ctr"/>
        <c:lblOffset val="100"/>
        <c:tickLblSkip val="1"/>
        <c:tickMarkSkip val="1"/>
        <c:noMultiLvlLbl val="0"/>
      </c:catAx>
      <c:valAx>
        <c:axId val="353479864"/>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536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5347829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5.83</c:v>
                </c:pt>
                <c:pt idx="1">
                  <c:v>7.66</c:v>
                </c:pt>
                <c:pt idx="2">
                  <c:v>6.86</c:v>
                </c:pt>
                <c:pt idx="3">
                  <c:v>8.18</c:v>
                </c:pt>
                <c:pt idx="4">
                  <c:v>10.43</c:v>
                </c:pt>
              </c:numCache>
            </c:numRef>
          </c:val>
          <c:extLst>
            <c:ext xmlns:c16="http://schemas.microsoft.com/office/drawing/2014/chart" uri="{C3380CC4-5D6E-409C-BE32-E72D297353CC}">
              <c16:uniqueId val="{00000000-0BB4-4C64-AAAE-EB6C223EF9A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11.44</c:v>
                </c:pt>
                <c:pt idx="1">
                  <c:v>11.41</c:v>
                </c:pt>
                <c:pt idx="2">
                  <c:v>10.79</c:v>
                </c:pt>
                <c:pt idx="3">
                  <c:v>9.8699999999999992</c:v>
                </c:pt>
                <c:pt idx="4">
                  <c:v>9.0500000000000007</c:v>
                </c:pt>
              </c:numCache>
            </c:numRef>
          </c:val>
          <c:extLst>
            <c:ext xmlns:c16="http://schemas.microsoft.com/office/drawing/2014/chart" uri="{C3380CC4-5D6E-409C-BE32-E72D297353CC}">
              <c16:uniqueId val="{00000001-0BB4-4C64-AAAE-EB6C223EF9A3}"/>
            </c:ext>
          </c:extLst>
        </c:ser>
        <c:dLbls>
          <c:showLegendKey val="0"/>
          <c:showVal val="0"/>
          <c:showCatName val="0"/>
          <c:showSerName val="0"/>
          <c:showPercent val="0"/>
          <c:showBubbleSize val="0"/>
        </c:dLbls>
        <c:gapWidth val="250"/>
        <c:overlap val="100"/>
        <c:axId val="398609768"/>
        <c:axId val="39860898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-0.28000000000000003</c:v>
                </c:pt>
                <c:pt idx="1">
                  <c:v>1.85</c:v>
                </c:pt>
                <c:pt idx="2">
                  <c:v>-1.74</c:v>
                </c:pt>
                <c:pt idx="3">
                  <c:v>0.37</c:v>
                </c:pt>
                <c:pt idx="4">
                  <c:v>0.91</c:v>
                </c:pt>
              </c:numCache>
            </c:numRef>
          </c:val>
          <c:smooth val="0"/>
          <c:extLst>
            <c:ext xmlns:c16="http://schemas.microsoft.com/office/drawing/2014/chart" uri="{C3380CC4-5D6E-409C-BE32-E72D297353CC}">
              <c16:uniqueId val="{00000002-0BB4-4C64-AAAE-EB6C223EF9A3}"/>
            </c:ext>
          </c:extLst>
        </c:ser>
        <c:dLbls>
          <c:showLegendKey val="0"/>
          <c:showVal val="0"/>
          <c:showCatName val="0"/>
          <c:showSerName val="0"/>
          <c:showPercent val="0"/>
          <c:showBubbleSize val="0"/>
        </c:dLbls>
        <c:marker val="1"/>
        <c:smooth val="0"/>
        <c:axId val="398609768"/>
        <c:axId val="398608984"/>
      </c:lineChart>
      <c:catAx>
        <c:axId val="3986097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98608984"/>
        <c:crosses val="autoZero"/>
        <c:auto val="1"/>
        <c:lblAlgn val="ctr"/>
        <c:lblOffset val="100"/>
        <c:tickLblSkip val="1"/>
        <c:tickMarkSkip val="1"/>
        <c:noMultiLvlLbl val="0"/>
      </c:catAx>
      <c:valAx>
        <c:axId val="3986089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986097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291E-489C-9D2B-6F4A77A9EA4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291E-489C-9D2B-6F4A77A9EA4F}"/>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0.02</c:v>
                </c:pt>
                <c:pt idx="8">
                  <c:v>#N/A</c:v>
                </c:pt>
                <c:pt idx="9">
                  <c:v>0.04</c:v>
                </c:pt>
              </c:numCache>
            </c:numRef>
          </c:val>
          <c:extLst>
            <c:ext xmlns:c16="http://schemas.microsoft.com/office/drawing/2014/chart" uri="{C3380CC4-5D6E-409C-BE32-E72D297353CC}">
              <c16:uniqueId val="{00000002-291E-489C-9D2B-6F4A77A9EA4F}"/>
            </c:ext>
          </c:extLst>
        </c:ser>
        <c:ser>
          <c:idx val="3"/>
          <c:order val="3"/>
          <c:tx>
            <c:strRef>
              <c:f>データシート!$A$30</c:f>
              <c:strCache>
                <c:ptCount val="1"/>
                <c:pt idx="0">
                  <c:v>新潟県営開拓パイロット事業聖籠町特別会計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7.0000000000000007E-2</c:v>
                </c:pt>
                <c:pt idx="2">
                  <c:v>#N/A</c:v>
                </c:pt>
                <c:pt idx="3">
                  <c:v>0.08</c:v>
                </c:pt>
                <c:pt idx="4">
                  <c:v>#N/A</c:v>
                </c:pt>
                <c:pt idx="5">
                  <c:v>0.08</c:v>
                </c:pt>
                <c:pt idx="6">
                  <c:v>#N/A</c:v>
                </c:pt>
                <c:pt idx="7">
                  <c:v>0.12</c:v>
                </c:pt>
                <c:pt idx="8">
                  <c:v>#N/A</c:v>
                </c:pt>
                <c:pt idx="9">
                  <c:v>0.15</c:v>
                </c:pt>
              </c:numCache>
            </c:numRef>
          </c:val>
          <c:extLst>
            <c:ext xmlns:c16="http://schemas.microsoft.com/office/drawing/2014/chart" uri="{C3380CC4-5D6E-409C-BE32-E72D297353CC}">
              <c16:uniqueId val="{00000003-291E-489C-9D2B-6F4A77A9EA4F}"/>
            </c:ext>
          </c:extLst>
        </c:ser>
        <c:ser>
          <c:idx val="4"/>
          <c:order val="4"/>
          <c:tx>
            <c:strRef>
              <c:f>データシート!$A$31</c:f>
              <c:strCache>
                <c:ptCount val="1"/>
                <c:pt idx="0">
                  <c:v>国民健康保険特別会計（施設勘定）</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0.41</c:v>
                </c:pt>
                <c:pt idx="2">
                  <c:v>#N/A</c:v>
                </c:pt>
                <c:pt idx="3">
                  <c:v>0.38</c:v>
                </c:pt>
                <c:pt idx="4">
                  <c:v>#N/A</c:v>
                </c:pt>
                <c:pt idx="5">
                  <c:v>0.28000000000000003</c:v>
                </c:pt>
                <c:pt idx="6">
                  <c:v>#N/A</c:v>
                </c:pt>
                <c:pt idx="7">
                  <c:v>0.17</c:v>
                </c:pt>
                <c:pt idx="8">
                  <c:v>#N/A</c:v>
                </c:pt>
                <c:pt idx="9">
                  <c:v>0.19</c:v>
                </c:pt>
              </c:numCache>
            </c:numRef>
          </c:val>
          <c:extLst>
            <c:ext xmlns:c16="http://schemas.microsoft.com/office/drawing/2014/chart" uri="{C3380CC4-5D6E-409C-BE32-E72D297353CC}">
              <c16:uniqueId val="{00000004-291E-489C-9D2B-6F4A77A9EA4F}"/>
            </c:ext>
          </c:extLst>
        </c:ser>
        <c:ser>
          <c:idx val="5"/>
          <c:order val="5"/>
          <c:tx>
            <c:strRef>
              <c:f>データシート!$A$32</c:f>
              <c:strCache>
                <c:ptCount val="1"/>
                <c:pt idx="0">
                  <c:v>国民健康保険特別会計（事業勘定）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0.53</c:v>
                </c:pt>
                <c:pt idx="2">
                  <c:v>#N/A</c:v>
                </c:pt>
                <c:pt idx="3">
                  <c:v>0.31</c:v>
                </c:pt>
                <c:pt idx="4">
                  <c:v>#N/A</c:v>
                </c:pt>
                <c:pt idx="5">
                  <c:v>1.64</c:v>
                </c:pt>
                <c:pt idx="6">
                  <c:v>#N/A</c:v>
                </c:pt>
                <c:pt idx="7">
                  <c:v>1.63</c:v>
                </c:pt>
                <c:pt idx="8">
                  <c:v>#N/A</c:v>
                </c:pt>
                <c:pt idx="9">
                  <c:v>0.56000000000000005</c:v>
                </c:pt>
              </c:numCache>
            </c:numRef>
          </c:val>
          <c:extLst>
            <c:ext xmlns:c16="http://schemas.microsoft.com/office/drawing/2014/chart" uri="{C3380CC4-5D6E-409C-BE32-E72D297353CC}">
              <c16:uniqueId val="{00000005-291E-489C-9D2B-6F4A77A9EA4F}"/>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1.19</c:v>
                </c:pt>
                <c:pt idx="2">
                  <c:v>#N/A</c:v>
                </c:pt>
                <c:pt idx="3">
                  <c:v>1.3</c:v>
                </c:pt>
                <c:pt idx="4">
                  <c:v>#N/A</c:v>
                </c:pt>
                <c:pt idx="5">
                  <c:v>1.32</c:v>
                </c:pt>
                <c:pt idx="6">
                  <c:v>#N/A</c:v>
                </c:pt>
                <c:pt idx="7">
                  <c:v>2.23</c:v>
                </c:pt>
                <c:pt idx="8">
                  <c:v>#N/A</c:v>
                </c:pt>
                <c:pt idx="9">
                  <c:v>2.75</c:v>
                </c:pt>
              </c:numCache>
            </c:numRef>
          </c:val>
          <c:extLst>
            <c:ext xmlns:c16="http://schemas.microsoft.com/office/drawing/2014/chart" uri="{C3380CC4-5D6E-409C-BE32-E72D297353CC}">
              <c16:uniqueId val="{00000006-291E-489C-9D2B-6F4A77A9EA4F}"/>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5.25</c:v>
                </c:pt>
                <c:pt idx="2">
                  <c:v>#N/A</c:v>
                </c:pt>
                <c:pt idx="3">
                  <c:v>4.5599999999999996</c:v>
                </c:pt>
                <c:pt idx="4">
                  <c:v>#N/A</c:v>
                </c:pt>
                <c:pt idx="5">
                  <c:v>4.3600000000000003</c:v>
                </c:pt>
                <c:pt idx="6">
                  <c:v>#N/A</c:v>
                </c:pt>
                <c:pt idx="7">
                  <c:v>3.54</c:v>
                </c:pt>
                <c:pt idx="8">
                  <c:v>#N/A</c:v>
                </c:pt>
                <c:pt idx="9">
                  <c:v>3.21</c:v>
                </c:pt>
              </c:numCache>
            </c:numRef>
          </c:val>
          <c:extLst>
            <c:ext xmlns:c16="http://schemas.microsoft.com/office/drawing/2014/chart" uri="{C3380CC4-5D6E-409C-BE32-E72D297353CC}">
              <c16:uniqueId val="{00000007-291E-489C-9D2B-6F4A77A9EA4F}"/>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5.75</c:v>
                </c:pt>
                <c:pt idx="2">
                  <c:v>#N/A</c:v>
                </c:pt>
                <c:pt idx="3">
                  <c:v>7.57</c:v>
                </c:pt>
                <c:pt idx="4">
                  <c:v>#N/A</c:v>
                </c:pt>
                <c:pt idx="5">
                  <c:v>6.77</c:v>
                </c:pt>
                <c:pt idx="6">
                  <c:v>#N/A</c:v>
                </c:pt>
                <c:pt idx="7">
                  <c:v>8.0399999999999991</c:v>
                </c:pt>
                <c:pt idx="8">
                  <c:v>#N/A</c:v>
                </c:pt>
                <c:pt idx="9">
                  <c:v>10.26</c:v>
                </c:pt>
              </c:numCache>
            </c:numRef>
          </c:val>
          <c:extLst>
            <c:ext xmlns:c16="http://schemas.microsoft.com/office/drawing/2014/chart" uri="{C3380CC4-5D6E-409C-BE32-E72D297353CC}">
              <c16:uniqueId val="{00000008-291E-489C-9D2B-6F4A77A9EA4F}"/>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8.98</c:v>
                </c:pt>
                <c:pt idx="2">
                  <c:v>#N/A</c:v>
                </c:pt>
                <c:pt idx="3">
                  <c:v>9.39</c:v>
                </c:pt>
                <c:pt idx="4">
                  <c:v>#N/A</c:v>
                </c:pt>
                <c:pt idx="5">
                  <c:v>10.54</c:v>
                </c:pt>
                <c:pt idx="6">
                  <c:v>#N/A</c:v>
                </c:pt>
                <c:pt idx="7">
                  <c:v>11.18</c:v>
                </c:pt>
                <c:pt idx="8">
                  <c:v>#N/A</c:v>
                </c:pt>
                <c:pt idx="9">
                  <c:v>11.59</c:v>
                </c:pt>
              </c:numCache>
            </c:numRef>
          </c:val>
          <c:extLst>
            <c:ext xmlns:c16="http://schemas.microsoft.com/office/drawing/2014/chart" uri="{C3380CC4-5D6E-409C-BE32-E72D297353CC}">
              <c16:uniqueId val="{00000009-291E-489C-9D2B-6F4A77A9EA4F}"/>
            </c:ext>
          </c:extLst>
        </c:ser>
        <c:dLbls>
          <c:showLegendKey val="0"/>
          <c:showVal val="0"/>
          <c:showCatName val="0"/>
          <c:showSerName val="0"/>
          <c:showPercent val="0"/>
          <c:showBubbleSize val="0"/>
        </c:dLbls>
        <c:gapWidth val="150"/>
        <c:overlap val="100"/>
        <c:axId val="350295008"/>
        <c:axId val="350295400"/>
      </c:barChart>
      <c:catAx>
        <c:axId val="3502950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50295400"/>
        <c:crosses val="autoZero"/>
        <c:auto val="1"/>
        <c:lblAlgn val="ctr"/>
        <c:lblOffset val="100"/>
        <c:tickLblSkip val="1"/>
        <c:tickMarkSkip val="1"/>
        <c:noMultiLvlLbl val="0"/>
      </c:catAx>
      <c:valAx>
        <c:axId val="350295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5029500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322</c:v>
                </c:pt>
                <c:pt idx="5">
                  <c:v>293</c:v>
                </c:pt>
                <c:pt idx="8">
                  <c:v>263</c:v>
                </c:pt>
                <c:pt idx="11">
                  <c:v>258</c:v>
                </c:pt>
                <c:pt idx="14">
                  <c:v>251</c:v>
                </c:pt>
              </c:numCache>
            </c:numRef>
          </c:val>
          <c:extLst>
            <c:ext xmlns:c16="http://schemas.microsoft.com/office/drawing/2014/chart" uri="{C3380CC4-5D6E-409C-BE32-E72D297353CC}">
              <c16:uniqueId val="{00000000-F9A1-4C3B-A8EE-E004E81BBF0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F9A1-4C3B-A8EE-E004E81BBF0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17</c:v>
                </c:pt>
                <c:pt idx="3">
                  <c:v>19</c:v>
                </c:pt>
                <c:pt idx="6">
                  <c:v>13</c:v>
                </c:pt>
                <c:pt idx="9">
                  <c:v>13</c:v>
                </c:pt>
                <c:pt idx="12">
                  <c:v>9</c:v>
                </c:pt>
              </c:numCache>
            </c:numRef>
          </c:val>
          <c:extLst>
            <c:ext xmlns:c16="http://schemas.microsoft.com/office/drawing/2014/chart" uri="{C3380CC4-5D6E-409C-BE32-E72D297353CC}">
              <c16:uniqueId val="{00000002-F9A1-4C3B-A8EE-E004E81BBF0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15</c:v>
                </c:pt>
                <c:pt idx="3">
                  <c:v>12</c:v>
                </c:pt>
                <c:pt idx="6">
                  <c:v>13</c:v>
                </c:pt>
                <c:pt idx="9">
                  <c:v>15</c:v>
                </c:pt>
                <c:pt idx="12">
                  <c:v>13</c:v>
                </c:pt>
              </c:numCache>
            </c:numRef>
          </c:val>
          <c:extLst>
            <c:ext xmlns:c16="http://schemas.microsoft.com/office/drawing/2014/chart" uri="{C3380CC4-5D6E-409C-BE32-E72D297353CC}">
              <c16:uniqueId val="{00000003-F9A1-4C3B-A8EE-E004E81BBF0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291</c:v>
                </c:pt>
                <c:pt idx="3">
                  <c:v>261</c:v>
                </c:pt>
                <c:pt idx="6">
                  <c:v>305</c:v>
                </c:pt>
                <c:pt idx="9">
                  <c:v>291</c:v>
                </c:pt>
                <c:pt idx="12">
                  <c:v>286</c:v>
                </c:pt>
              </c:numCache>
            </c:numRef>
          </c:val>
          <c:extLst>
            <c:ext xmlns:c16="http://schemas.microsoft.com/office/drawing/2014/chart" uri="{C3380CC4-5D6E-409C-BE32-E72D297353CC}">
              <c16:uniqueId val="{00000004-F9A1-4C3B-A8EE-E004E81BBF0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9A1-4C3B-A8EE-E004E81BBF0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F9A1-4C3B-A8EE-E004E81BBF0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260</c:v>
                </c:pt>
                <c:pt idx="3">
                  <c:v>270</c:v>
                </c:pt>
                <c:pt idx="6">
                  <c:v>267</c:v>
                </c:pt>
                <c:pt idx="9">
                  <c:v>344</c:v>
                </c:pt>
                <c:pt idx="12">
                  <c:v>357</c:v>
                </c:pt>
              </c:numCache>
            </c:numRef>
          </c:val>
          <c:extLst>
            <c:ext xmlns:c16="http://schemas.microsoft.com/office/drawing/2014/chart" uri="{C3380CC4-5D6E-409C-BE32-E72D297353CC}">
              <c16:uniqueId val="{00000007-F9A1-4C3B-A8EE-E004E81BBF05}"/>
            </c:ext>
          </c:extLst>
        </c:ser>
        <c:dLbls>
          <c:showLegendKey val="0"/>
          <c:showVal val="0"/>
          <c:showCatName val="0"/>
          <c:showSerName val="0"/>
          <c:showPercent val="0"/>
          <c:showBubbleSize val="0"/>
        </c:dLbls>
        <c:gapWidth val="100"/>
        <c:overlap val="100"/>
        <c:axId val="403974872"/>
        <c:axId val="40397408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261</c:v>
                </c:pt>
                <c:pt idx="2">
                  <c:v>#N/A</c:v>
                </c:pt>
                <c:pt idx="3">
                  <c:v>#N/A</c:v>
                </c:pt>
                <c:pt idx="4">
                  <c:v>269</c:v>
                </c:pt>
                <c:pt idx="5">
                  <c:v>#N/A</c:v>
                </c:pt>
                <c:pt idx="6">
                  <c:v>#N/A</c:v>
                </c:pt>
                <c:pt idx="7">
                  <c:v>335</c:v>
                </c:pt>
                <c:pt idx="8">
                  <c:v>#N/A</c:v>
                </c:pt>
                <c:pt idx="9">
                  <c:v>#N/A</c:v>
                </c:pt>
                <c:pt idx="10">
                  <c:v>405</c:v>
                </c:pt>
                <c:pt idx="11">
                  <c:v>#N/A</c:v>
                </c:pt>
                <c:pt idx="12">
                  <c:v>#N/A</c:v>
                </c:pt>
                <c:pt idx="13">
                  <c:v>414</c:v>
                </c:pt>
                <c:pt idx="14">
                  <c:v>#N/A</c:v>
                </c:pt>
              </c:numCache>
            </c:numRef>
          </c:val>
          <c:smooth val="0"/>
          <c:extLst>
            <c:ext xmlns:c16="http://schemas.microsoft.com/office/drawing/2014/chart" uri="{C3380CC4-5D6E-409C-BE32-E72D297353CC}">
              <c16:uniqueId val="{00000008-F9A1-4C3B-A8EE-E004E81BBF05}"/>
            </c:ext>
          </c:extLst>
        </c:ser>
        <c:dLbls>
          <c:showLegendKey val="0"/>
          <c:showVal val="0"/>
          <c:showCatName val="0"/>
          <c:showSerName val="0"/>
          <c:showPercent val="0"/>
          <c:showBubbleSize val="0"/>
        </c:dLbls>
        <c:marker val="1"/>
        <c:smooth val="0"/>
        <c:axId val="403974872"/>
        <c:axId val="403974088"/>
      </c:lineChart>
      <c:catAx>
        <c:axId val="4039748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03974088"/>
        <c:crosses val="autoZero"/>
        <c:auto val="1"/>
        <c:lblAlgn val="ctr"/>
        <c:lblOffset val="100"/>
        <c:tickLblSkip val="1"/>
        <c:tickMarkSkip val="1"/>
        <c:noMultiLvlLbl val="0"/>
      </c:catAx>
      <c:valAx>
        <c:axId val="4039740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39748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5639</c:v>
                </c:pt>
                <c:pt idx="5">
                  <c:v>5275</c:v>
                </c:pt>
                <c:pt idx="8">
                  <c:v>4941</c:v>
                </c:pt>
                <c:pt idx="11">
                  <c:v>4661</c:v>
                </c:pt>
                <c:pt idx="14">
                  <c:v>4330</c:v>
                </c:pt>
              </c:numCache>
            </c:numRef>
          </c:val>
          <c:extLst>
            <c:ext xmlns:c16="http://schemas.microsoft.com/office/drawing/2014/chart" uri="{C3380CC4-5D6E-409C-BE32-E72D297353CC}">
              <c16:uniqueId val="{00000000-7F7A-451D-AC3E-6FEC02CFB90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7F7A-451D-AC3E-6FEC02CFB90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1182</c:v>
                </c:pt>
                <c:pt idx="5">
                  <c:v>1205</c:v>
                </c:pt>
                <c:pt idx="8">
                  <c:v>1158</c:v>
                </c:pt>
                <c:pt idx="11">
                  <c:v>1181</c:v>
                </c:pt>
                <c:pt idx="14">
                  <c:v>1252</c:v>
                </c:pt>
              </c:numCache>
            </c:numRef>
          </c:val>
          <c:extLst>
            <c:ext xmlns:c16="http://schemas.microsoft.com/office/drawing/2014/chart" uri="{C3380CC4-5D6E-409C-BE32-E72D297353CC}">
              <c16:uniqueId val="{00000002-7F7A-451D-AC3E-6FEC02CFB90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F7A-451D-AC3E-6FEC02CFB90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F7A-451D-AC3E-6FEC02CFB90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F7A-451D-AC3E-6FEC02CFB90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408</c:v>
                </c:pt>
                <c:pt idx="3">
                  <c:v>274</c:v>
                </c:pt>
                <c:pt idx="6">
                  <c:v>466</c:v>
                </c:pt>
                <c:pt idx="9">
                  <c:v>494</c:v>
                </c:pt>
                <c:pt idx="12">
                  <c:v>648</c:v>
                </c:pt>
              </c:numCache>
            </c:numRef>
          </c:val>
          <c:extLst>
            <c:ext xmlns:c16="http://schemas.microsoft.com/office/drawing/2014/chart" uri="{C3380CC4-5D6E-409C-BE32-E72D297353CC}">
              <c16:uniqueId val="{00000006-7F7A-451D-AC3E-6FEC02CFB90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375</c:v>
                </c:pt>
                <c:pt idx="3">
                  <c:v>369</c:v>
                </c:pt>
                <c:pt idx="6">
                  <c:v>382</c:v>
                </c:pt>
                <c:pt idx="9">
                  <c:v>454</c:v>
                </c:pt>
                <c:pt idx="12">
                  <c:v>422</c:v>
                </c:pt>
              </c:numCache>
            </c:numRef>
          </c:val>
          <c:extLst>
            <c:ext xmlns:c16="http://schemas.microsoft.com/office/drawing/2014/chart" uri="{C3380CC4-5D6E-409C-BE32-E72D297353CC}">
              <c16:uniqueId val="{00000007-7F7A-451D-AC3E-6FEC02CFB90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3141</c:v>
                </c:pt>
                <c:pt idx="3">
                  <c:v>3345</c:v>
                </c:pt>
                <c:pt idx="6">
                  <c:v>3849</c:v>
                </c:pt>
                <c:pt idx="9">
                  <c:v>3638</c:v>
                </c:pt>
                <c:pt idx="12">
                  <c:v>3557</c:v>
                </c:pt>
              </c:numCache>
            </c:numRef>
          </c:val>
          <c:extLst>
            <c:ext xmlns:c16="http://schemas.microsoft.com/office/drawing/2014/chart" uri="{C3380CC4-5D6E-409C-BE32-E72D297353CC}">
              <c16:uniqueId val="{00000008-7F7A-451D-AC3E-6FEC02CFB90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46</c:v>
                </c:pt>
                <c:pt idx="3">
                  <c:v>41</c:v>
                </c:pt>
                <c:pt idx="6">
                  <c:v>29</c:v>
                </c:pt>
                <c:pt idx="9">
                  <c:v>17</c:v>
                </c:pt>
                <c:pt idx="12">
                  <c:v>8</c:v>
                </c:pt>
              </c:numCache>
            </c:numRef>
          </c:val>
          <c:extLst>
            <c:ext xmlns:c16="http://schemas.microsoft.com/office/drawing/2014/chart" uri="{C3380CC4-5D6E-409C-BE32-E72D297353CC}">
              <c16:uniqueId val="{00000009-7F7A-451D-AC3E-6FEC02CFB90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3480</c:v>
                </c:pt>
                <c:pt idx="3">
                  <c:v>3377</c:v>
                </c:pt>
                <c:pt idx="6">
                  <c:v>3324</c:v>
                </c:pt>
                <c:pt idx="9">
                  <c:v>3104</c:v>
                </c:pt>
                <c:pt idx="12">
                  <c:v>2913</c:v>
                </c:pt>
              </c:numCache>
            </c:numRef>
          </c:val>
          <c:extLst>
            <c:ext xmlns:c16="http://schemas.microsoft.com/office/drawing/2014/chart" uri="{C3380CC4-5D6E-409C-BE32-E72D297353CC}">
              <c16:uniqueId val="{0000000A-7F7A-451D-AC3E-6FEC02CFB903}"/>
            </c:ext>
          </c:extLst>
        </c:ser>
        <c:dLbls>
          <c:showLegendKey val="0"/>
          <c:showVal val="0"/>
          <c:showCatName val="0"/>
          <c:showSerName val="0"/>
          <c:showPercent val="0"/>
          <c:showBubbleSize val="0"/>
        </c:dLbls>
        <c:gapWidth val="100"/>
        <c:overlap val="100"/>
        <c:axId val="398610160"/>
        <c:axId val="39860937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627</c:v>
                </c:pt>
                <c:pt idx="2">
                  <c:v>#N/A</c:v>
                </c:pt>
                <c:pt idx="3">
                  <c:v>#N/A</c:v>
                </c:pt>
                <c:pt idx="4">
                  <c:v>926</c:v>
                </c:pt>
                <c:pt idx="5">
                  <c:v>#N/A</c:v>
                </c:pt>
                <c:pt idx="6">
                  <c:v>#N/A</c:v>
                </c:pt>
                <c:pt idx="7">
                  <c:v>1952</c:v>
                </c:pt>
                <c:pt idx="8">
                  <c:v>#N/A</c:v>
                </c:pt>
                <c:pt idx="9">
                  <c:v>#N/A</c:v>
                </c:pt>
                <c:pt idx="10">
                  <c:v>1864</c:v>
                </c:pt>
                <c:pt idx="11">
                  <c:v>#N/A</c:v>
                </c:pt>
                <c:pt idx="12">
                  <c:v>#N/A</c:v>
                </c:pt>
                <c:pt idx="13">
                  <c:v>1966</c:v>
                </c:pt>
                <c:pt idx="14">
                  <c:v>#N/A</c:v>
                </c:pt>
              </c:numCache>
            </c:numRef>
          </c:val>
          <c:smooth val="0"/>
          <c:extLst>
            <c:ext xmlns:c16="http://schemas.microsoft.com/office/drawing/2014/chart" uri="{C3380CC4-5D6E-409C-BE32-E72D297353CC}">
              <c16:uniqueId val="{0000000B-7F7A-451D-AC3E-6FEC02CFB903}"/>
            </c:ext>
          </c:extLst>
        </c:ser>
        <c:dLbls>
          <c:showLegendKey val="0"/>
          <c:showVal val="0"/>
          <c:showCatName val="0"/>
          <c:showSerName val="0"/>
          <c:showPercent val="0"/>
          <c:showBubbleSize val="0"/>
        </c:dLbls>
        <c:marker val="1"/>
        <c:smooth val="0"/>
        <c:axId val="398610160"/>
        <c:axId val="398609376"/>
      </c:lineChart>
      <c:catAx>
        <c:axId val="3986101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98609376"/>
        <c:crosses val="autoZero"/>
        <c:auto val="1"/>
        <c:lblAlgn val="ctr"/>
        <c:lblOffset val="100"/>
        <c:tickLblSkip val="1"/>
        <c:tickMarkSkip val="1"/>
        <c:noMultiLvlLbl val="0"/>
      </c:catAx>
      <c:valAx>
        <c:axId val="3986093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986101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522</c:v>
                </c:pt>
                <c:pt idx="1">
                  <c:v>477</c:v>
                </c:pt>
                <c:pt idx="2">
                  <c:v>425</c:v>
                </c:pt>
              </c:numCache>
            </c:numRef>
          </c:val>
          <c:extLst>
            <c:ext xmlns:c16="http://schemas.microsoft.com/office/drawing/2014/chart" uri="{C3380CC4-5D6E-409C-BE32-E72D297353CC}">
              <c16:uniqueId val="{00000000-E81E-45BA-99F9-373EC6DF277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85</c:v>
                </c:pt>
                <c:pt idx="1">
                  <c:v>85</c:v>
                </c:pt>
                <c:pt idx="2">
                  <c:v>85</c:v>
                </c:pt>
              </c:numCache>
            </c:numRef>
          </c:val>
          <c:extLst>
            <c:ext xmlns:c16="http://schemas.microsoft.com/office/drawing/2014/chart" uri="{C3380CC4-5D6E-409C-BE32-E72D297353CC}">
              <c16:uniqueId val="{00000001-E81E-45BA-99F9-373EC6DF277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530</c:v>
                </c:pt>
                <c:pt idx="1">
                  <c:v>571</c:v>
                </c:pt>
                <c:pt idx="2">
                  <c:v>576</c:v>
                </c:pt>
              </c:numCache>
            </c:numRef>
          </c:val>
          <c:extLst>
            <c:ext xmlns:c16="http://schemas.microsoft.com/office/drawing/2014/chart" uri="{C3380CC4-5D6E-409C-BE32-E72D297353CC}">
              <c16:uniqueId val="{00000002-E81E-45BA-99F9-373EC6DF2774}"/>
            </c:ext>
          </c:extLst>
        </c:ser>
        <c:dLbls>
          <c:showLegendKey val="0"/>
          <c:showVal val="0"/>
          <c:showCatName val="0"/>
          <c:showSerName val="0"/>
          <c:showPercent val="0"/>
          <c:showBubbleSize val="0"/>
        </c:dLbls>
        <c:gapWidth val="120"/>
        <c:overlap val="100"/>
        <c:axId val="219230096"/>
        <c:axId val="353481824"/>
      </c:barChart>
      <c:catAx>
        <c:axId val="2192300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53481824"/>
        <c:crosses val="autoZero"/>
        <c:auto val="1"/>
        <c:lblAlgn val="ctr"/>
        <c:lblOffset val="100"/>
        <c:tickLblSkip val="1"/>
        <c:tickMarkSkip val="1"/>
        <c:noMultiLvlLbl val="0"/>
      </c:catAx>
      <c:valAx>
        <c:axId val="35348182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2192300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{4DE3D56C-32D4-429A-8C4E-48DDF111EF62}</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0058-4F54-ABF0-3F278CC006B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{FF7A8355-F4BD-4437-AA23-8A346DD40D11}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058-4F54-ABF0-3F278CC006B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{83BE6DA1-8665-4ABD-B789-4C0DEB85B8B4}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058-4F54-ABF0-3F278CC006B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{7EA7AB1B-44EC-47AF-BA12-DA1CD2E160CB}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058-4F54-ABF0-3F278CC006B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{713EF2CD-90A9-4A89-A207-9D4E0BDE497B}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058-4F54-ABF0-3F278CC006B6}"/>
                </c:ext>
              </c:extLst>
            </c:dLbl>
            <c:dLbl>
              <c:idx val="8"/>
              <c:tx>
                <c:strRef>
                  <c:f>公会計指標分析・財政指標組合せ分析表!$BX$50</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{1B83A879-487A-43FC-BDDA-C48176992F6D}</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0058-4F54-ABF0-3F278CC006B6}"/>
                </c:ext>
              </c:extLst>
            </c:dLbl>
            <c:dLbl>
              <c:idx val="16"/>
              <c:tx>
                <c:strRef>
                  <c:f>公会計指標分析・財政指標組合せ分析表!$CF$50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{922F6E2B-A1C4-413F-B91A-1AC08A9612F3}</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0058-4F54-ABF0-3F278CC006B6}"/>
                </c:ext>
              </c:extLst>
            </c:dLbl>
            <c:dLbl>
              <c:idx val="24"/>
              <c:tx>
                <c:strRef>
                  <c:f>公会計指標分析・財政指標組合せ分析表!$CN$50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{B0082369-3987-47E7-8BDD-F8BD7BEA99E0}</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0058-4F54-ABF0-3F278CC006B6}"/>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{FA93D2EF-2A88-4FC9-9BC0-88C4BE131322}</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0058-4F54-ABF0-3F278CC006B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73</c:v>
                </c:pt>
                <c:pt idx="16">
                  <c:v>74.2</c:v>
                </c:pt>
                <c:pt idx="24">
                  <c:v>75.599999999999994</c:v>
                </c:pt>
              </c:numCache>
            </c:numRef>
          </c:xVal>
          <c:yVal>
            <c:numRef>
              <c:f>公会計指標分析・財政指標組合せ分析表!$BP$51:$DC$51</c:f>
              <c:numCache>
                <c:formatCode>#,##0.0;"▲ "#,##0.0</c:formatCode>
                <c:ptCount val="40"/>
                <c:pt idx="8">
                  <c:v>20</c:v>
                </c:pt>
                <c:pt idx="16">
                  <c:v>42.6</c:v>
                </c:pt>
                <c:pt idx="24">
                  <c:v>40.700000000000003</c:v>
                </c:pt>
              </c:numCache>
            </c:numRef>
          </c:yVal>
          <c:smooth val="0"/>
          <c:extLst>
            <c:ext xmlns:c16="http://schemas.microsoft.com/office/drawing/2014/chart" uri="{C3380CC4-5D6E-409C-BE32-E72D297353CC}">
              <c16:uniqueId val="{00000009-0058-4F54-ABF0-3F278CC006B6}"/>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{3C89DDB9-A7AC-414F-ABAD-D217380B67DE}</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0058-4F54-ABF0-3F278CC006B6}"/>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{9BE8820F-3B9D-433F-8045-1DFA318A1AF8}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058-4F54-ABF0-3F278CC006B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{39C49685-D7E8-40DE-A4A9-C7B287D9DF56}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058-4F54-ABF0-3F278CC006B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{EDA3BDC0-1B1F-4C2B-976B-2120418F92A8}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058-4F54-ABF0-3F278CC006B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{4E8D5014-7DC1-4998-A298-B5E15CE75BF1}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058-4F54-ABF0-3F278CC006B6}"/>
                </c:ext>
              </c:extLst>
            </c:dLbl>
            <c:dLbl>
              <c:idx val="8"/>
              <c:tx>
                <c:strRef>
                  <c:f>公会計指標分析・財政指標組合せ分析表!$BX$50</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{23E03790-3621-4185-A6A9-2FFED3A01204}</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0058-4F54-ABF0-3F278CC006B6}"/>
                </c:ext>
              </c:extLst>
            </c:dLbl>
            <c:dLbl>
              <c:idx val="16"/>
              <c:tx>
                <c:strRef>
                  <c:f>公会計指標分析・財政指標組合せ分析表!$CF$50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{77AF3148-CD16-459A-A33F-0AC6DC61C9E6}</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0058-4F54-ABF0-3F278CC006B6}"/>
                </c:ext>
              </c:extLst>
            </c:dLbl>
            <c:dLbl>
              <c:idx val="24"/>
              <c:tx>
                <c:strRef>
                  <c:f>公会計指標分析・財政指標組合せ分析表!$CN$50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{A3125CF9-C7FF-4B37-93E5-15B9F8243F15}</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0058-4F54-ABF0-3F278CC006B6}"/>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{0AFF2389-D89B-49D3-9564-B69C2B123E57}</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0058-4F54-ABF0-3F278CC006B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55.8</c:v>
                </c:pt>
                <c:pt idx="16">
                  <c:v>57.6</c:v>
                </c:pt>
                <c:pt idx="24">
                  <c:v>58.9</c:v>
                </c:pt>
              </c:numCache>
            </c:numRef>
          </c:xVal>
          <c:yVal>
            <c:numRef>
              <c:f>公会計指標分析・財政指標組合せ分析表!$BP$55:$DC$55</c:f>
              <c:numCache>
                <c:formatCode>#,##0.0;"▲ "#,##0.0</c:formatCode>
                <c:ptCount val="40"/>
                <c:pt idx="8">
                  <c:v>20.2</c:v>
                </c:pt>
                <c:pt idx="16">
                  <c:v>38.5</c:v>
                </c:pt>
                <c:pt idx="24">
                  <c:v>32.799999999999997</c:v>
                </c:pt>
              </c:numCache>
            </c:numRef>
          </c:yVal>
          <c:smooth val="0"/>
          <c:extLst>
            <c:ext xmlns:c16="http://schemas.microsoft.com/office/drawing/2014/chart" uri="{C3380CC4-5D6E-409C-BE32-E72D297353CC}">
              <c16:uniqueId val="{00000013-0058-4F54-ABF0-3F278CC006B6}"/>
            </c:ext>
          </c:extLst>
        </c:ser>
        <c:dLbls>
          <c:showLegendKey val="0"/>
          <c:showVal val="1"/>
          <c:showCatName val="0"/>
          <c:showSerName val="0"/>
          <c:showPercent val="0"/>
          <c:showBubbleSize val="0"/>
        </c:dLbls>
        <c:axId val="46179840"/>
        <c:axId val="46181760"/>
      </c:scatterChart>
      <c:valAx>
        <c:axId val="46179840"/>
        <c:scaling>
          <c:orientation val="minMax"/>
          <c:max val="78"/>
          <c:min val="54"/>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47"/>
          <c:min val="1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{3001AC38-4912-4373-BECB-79426BEBC5C3}</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D548-4A4A-954F-BCC106FAF6C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{6B2B991F-11A6-46BF-96F8-A2B60A7B1AFD}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548-4A4A-954F-BCC106FAF6C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{EC7466BE-22A1-4C7E-9669-CD2A0F2E0510}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548-4A4A-954F-BCC106FAF6C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{9345EE0B-DB9C-4B3E-A43B-D29C38A5D6F0}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548-4A4A-954F-BCC106FAF6C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{7C99087F-86EB-45F0-8453-BE402EF169D6}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548-4A4A-954F-BCC106FAF6C3}"/>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{BAB0DDFB-780F-4B2C-853F-71D27C0E7520}</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D548-4A4A-954F-BCC106FAF6C3}"/>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{87A90BDC-D947-4C23-A42E-108A4EB6B850}</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D548-4A4A-954F-BCC106FAF6C3}"/>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{26F5F688-2A90-455D-8DC0-313ADDAFDE1D}</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D548-4A4A-954F-BCC106FAF6C3}"/>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{9DE7315A-0FD9-493F-8128-54E893278AA7}</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D548-4A4A-954F-BCC106FAF6C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4</c:v>
                </c:pt>
                <c:pt idx="8">
                  <c:v>4.7</c:v>
                </c:pt>
                <c:pt idx="16">
                  <c:v>6.2</c:v>
                </c:pt>
                <c:pt idx="24">
                  <c:v>7.3</c:v>
                </c:pt>
                <c:pt idx="32">
                  <c:v>8.5</c:v>
                </c:pt>
              </c:numCache>
            </c:numRef>
          </c:xVal>
          <c:yVal>
            <c:numRef>
              <c:f>公会計指標分析・財政指標組合せ分析表!$BP$73:$DC$73</c:f>
              <c:numCache>
                <c:formatCode>#,##0.0;"▲ "#,##0.0</c:formatCode>
                <c:ptCount val="40"/>
                <c:pt idx="0">
                  <c:v>13.6</c:v>
                </c:pt>
                <c:pt idx="8">
                  <c:v>20</c:v>
                </c:pt>
                <c:pt idx="16">
                  <c:v>42.6</c:v>
                </c:pt>
                <c:pt idx="24">
                  <c:v>40.700000000000003</c:v>
                </c:pt>
                <c:pt idx="32">
                  <c:v>44.2</c:v>
                </c:pt>
              </c:numCache>
            </c:numRef>
          </c:yVal>
          <c:smooth val="0"/>
          <c:extLst>
            <c:ext xmlns:c16="http://schemas.microsoft.com/office/drawing/2014/chart" uri="{C3380CC4-5D6E-409C-BE32-E72D297353CC}">
              <c16:uniqueId val="{00000009-D548-4A4A-954F-BCC106FAF6C3}"/>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{E0F7A8D2-DB8A-4181-9E5F-1AC570319A05}</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D548-4A4A-954F-BCC106FAF6C3}"/>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{C50FA7CC-385E-4D84-AA98-448DDE25D2BB}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548-4A4A-954F-BCC106FAF6C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{249D84B7-89E2-45CE-8314-3B9CFB754A8D}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548-4A4A-954F-BCC106FAF6C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{0C53A750-70F0-4B9A-B828-28A8966D2C05}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548-4A4A-954F-BCC106FAF6C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{88DED904-E63A-4576-B4FD-78210A69DB11}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548-4A4A-954F-BCC106FAF6C3}"/>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{0D1F5AA4-427B-4827-8F81-0F6C1B1B7660}</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D548-4A4A-954F-BCC106FAF6C3}"/>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{BD479991-FE31-493A-BD61-04EDA9966BB8}</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D548-4A4A-954F-BCC106FAF6C3}"/>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{5C3CBC2E-FD9A-486C-8906-969BB259BCC9}</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D548-4A4A-954F-BCC106FAF6C3}"/>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{DB9B1992-B2E4-4420-9E12-51855694FE24}</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D548-4A4A-954F-BCC106FAF6C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8.5</c:v>
                </c:pt>
                <c:pt idx="8">
                  <c:v>9.3000000000000007</c:v>
                </c:pt>
                <c:pt idx="16">
                  <c:v>9.1999999999999993</c:v>
                </c:pt>
                <c:pt idx="24">
                  <c:v>9.1</c:v>
                </c:pt>
                <c:pt idx="32">
                  <c:v>9.1</c:v>
                </c:pt>
              </c:numCache>
            </c:numRef>
          </c:xVal>
          <c:yVal>
            <c:numRef>
              <c:f>公会計指標分析・財政指標組合せ分析表!$BP$77:$DC$77</c:f>
              <c:numCache>
                <c:formatCode>#,##0.0;"▲ "#,##0.0</c:formatCode>
                <c:ptCount val="40"/>
                <c:pt idx="0">
                  <c:v>0</c:v>
                </c:pt>
                <c:pt idx="8">
                  <c:v>20.2</c:v>
                </c:pt>
                <c:pt idx="16">
                  <c:v>38.5</c:v>
                </c:pt>
                <c:pt idx="24">
                  <c:v>32.799999999999997</c:v>
                </c:pt>
                <c:pt idx="32">
                  <c:v>20.9</c:v>
                </c:pt>
              </c:numCache>
            </c:numRef>
          </c:yVal>
          <c:smooth val="0"/>
          <c:extLst>
            <c:ext xmlns:c16="http://schemas.microsoft.com/office/drawing/2014/chart" uri="{C3380CC4-5D6E-409C-BE32-E72D297353CC}">
              <c16:uniqueId val="{00000013-D548-4A4A-954F-BCC106FAF6C3}"/>
            </c:ext>
          </c:extLst>
        </c:ser>
        <c:dLbls>
          <c:showLegendKey val="0"/>
          <c:showVal val="1"/>
          <c:showCatName val="0"/>
          <c:showSerName val="0"/>
          <c:showPercent val="0"/>
          <c:showBubbleSize val="0"/>
        </c:dLbls>
        <c:axId val="84219776"/>
        <c:axId val="84234240"/>
      </c:scatterChart>
      <c:valAx>
        <c:axId val="84219776"/>
        <c:scaling>
          <c:orientation val="minMax"/>
          <c:max val="9.7999999999999989"/>
          <c:min val="3.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52"/>
          <c:min val="-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6"/>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1047" name="AutoShape 1">
          <a:extLst>
            <a:ext uri="{FF2B5EF4-FFF2-40B4-BE49-F238E27FC236}">
              <a16:creationId xmlns:a16="http://schemas.microsoft.com/office/drawing/2014/main" id="{00000000-0008-0000-0100-00001704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1048" name="AutoShape 2">
          <a:extLst>
            <a:ext uri="{FF2B5EF4-FFF2-40B4-BE49-F238E27FC236}">
              <a16:creationId xmlns:a16="http://schemas.microsoft.com/office/drawing/2014/main" id="{00000000-0008-0000-0100-00001804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新潟県聖籠町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9473" name="Line 22">
          <a:extLst>
            <a:ext uri="{FF2B5EF4-FFF2-40B4-BE49-F238E27FC236}">
              <a16:creationId xmlns:a16="http://schemas.microsoft.com/office/drawing/2014/main" id="{00000000-0008-0000-0A00-00000125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9474" name="Rectangle 23">
          <a:extLst>
            <a:ext uri="{FF2B5EF4-FFF2-40B4-BE49-F238E27FC236}">
              <a16:creationId xmlns:a16="http://schemas.microsoft.com/office/drawing/2014/main" id="{00000000-0008-0000-0A00-00000225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9475" name="Rectangle 24">
          <a:extLst>
            <a:ext uri="{FF2B5EF4-FFF2-40B4-BE49-F238E27FC236}">
              <a16:creationId xmlns:a16="http://schemas.microsoft.com/office/drawing/2014/main" id="{00000000-0008-0000-0A00-00000325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9476" name="Rectangle 25">
          <a:extLst>
            <a:ext uri="{FF2B5EF4-FFF2-40B4-BE49-F238E27FC236}">
              <a16:creationId xmlns:a16="http://schemas.microsoft.com/office/drawing/2014/main" id="{00000000-0008-0000-0A00-00000425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477" name="Rectangle 26">
          <a:extLst>
            <a:ext uri="{FF2B5EF4-FFF2-40B4-BE49-F238E27FC236}">
              <a16:creationId xmlns:a16="http://schemas.microsoft.com/office/drawing/2014/main" id="{00000000-0008-0000-0A00-00000525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9478" name="Rectangle 27">
          <a:extLst>
            <a:ext uri="{FF2B5EF4-FFF2-40B4-BE49-F238E27FC236}">
              <a16:creationId xmlns:a16="http://schemas.microsoft.com/office/drawing/2014/main" id="{00000000-0008-0000-0A00-00000625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9479" name="Rectangle 28">
          <a:extLst>
            <a:ext uri="{FF2B5EF4-FFF2-40B4-BE49-F238E27FC236}">
              <a16:creationId xmlns:a16="http://schemas.microsoft.com/office/drawing/2014/main" id="{00000000-0008-0000-0A00-00000725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9480" name="Rectangle 29">
          <a:extLst>
            <a:ext uri="{FF2B5EF4-FFF2-40B4-BE49-F238E27FC236}">
              <a16:creationId xmlns:a16="http://schemas.microsoft.com/office/drawing/2014/main" id="{00000000-0008-0000-0A00-00000825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9481" name="Rectangle 30">
          <a:extLst>
            <a:ext uri="{FF2B5EF4-FFF2-40B4-BE49-F238E27FC236}">
              <a16:creationId xmlns:a16="http://schemas.microsoft.com/office/drawing/2014/main" id="{00000000-0008-0000-0A00-00000925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9482" name="Line 31">
          <a:extLst>
            <a:ext uri="{FF2B5EF4-FFF2-40B4-BE49-F238E27FC236}">
              <a16:creationId xmlns:a16="http://schemas.microsoft.com/office/drawing/2014/main" id="{00000000-0008-0000-0A00-00000A25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9483" name="Oval 32">
          <a:extLst>
            <a:ext uri="{FF2B5EF4-FFF2-40B4-BE49-F238E27FC236}">
              <a16:creationId xmlns:a16="http://schemas.microsoft.com/office/drawing/2014/main" id="{00000000-0008-0000-0A00-00000B250000}"/>
            </a:ext>
          </a:extLst>
        </xdr:cNvPr>
        <xdr:cNvSpPr>
          <a:spLocks noChangeArrowheads="1"/>
        </xdr:cNvSpPr>
      </xdr:nvSpPr>
      <xdr:spPr bwMode="auto">
        <a:xfrm>
          <a:off x="2476500" y="11210925"/>
          <a:ext cx="190500" cy="190500"/>
        </a:xfrm>
        <a:prstGeom prst="ellipse">
          <a:avLst/>
        </a:prstGeom>
        <a:solidFill>
          <a:srgbClr val="FF0000"/>
        </a:solidFill>
        <a:ln>
          <a:noFill/>
        </a:ln>
        <a:extLst>
          <a:ext uri="{91240B29-F687-4F45-9708-019B960494DF}">
            <a14:hiddenLine xmlns:a14="http://schemas.microsoft.com/office/drawing/2010/main" w="6350">
              <a:solidFill>
                <a:srgbClr val="000000"/>
              </a:solidFill>
              <a:round/>
              <a:headEnd/>
              <a:tailEnd/>
            </a14:hiddenLine>
          </a:ext>
        </a:extLst>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9484" name="Rectangle 87">
          <a:extLst>
            <a:ext uri="{FF2B5EF4-FFF2-40B4-BE49-F238E27FC236}">
              <a16:creationId xmlns:a16="http://schemas.microsoft.com/office/drawing/2014/main" id="{00000000-0008-0000-0A00-00000C25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9486" name="Chart 90">
          <a:extLst>
            <a:ext uri="{FF2B5EF4-FFF2-40B4-BE49-F238E27FC236}">
              <a16:creationId xmlns:a16="http://schemas.microsoft.com/office/drawing/2014/main" id="{00000000-0008-0000-0A00-00000E25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700"/>
            </a:lnSpc>
          </a:pPr>
          <a:r>
            <a:rPr kumimoji="1" lang="ja-JP" altLang="en-US" sz="1400">
              <a:latin typeface="ＭＳ ゴシック" pitchFamily="49" charset="-128"/>
              <a:ea typeface="ＭＳ ゴシック" pitchFamily="49" charset="-128"/>
            </a:rPr>
            <a:t>　公営企業債の元利償還金に対する繰入金が</a:t>
          </a:r>
          <a:r>
            <a:rPr kumimoji="1" lang="en-US" altLang="ja-JP" sz="1400">
              <a:latin typeface="ＭＳ ゴシック" pitchFamily="49" charset="-128"/>
              <a:ea typeface="ＭＳ ゴシック" pitchFamily="49" charset="-128"/>
            </a:rPr>
            <a:t>5</a:t>
          </a:r>
          <a:r>
            <a:rPr kumimoji="1" lang="ja-JP" altLang="en-US" sz="1400">
              <a:latin typeface="ＭＳ ゴシック" pitchFamily="49" charset="-128"/>
              <a:ea typeface="ＭＳ ゴシック" pitchFamily="49" charset="-128"/>
            </a:rPr>
            <a:t>百万円減、組合等が起こした地方債の元利償還金に対する負担金等が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百万円減、債務負担行為に基づく支出額が</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百万減したが、元利償還金が</a:t>
          </a:r>
          <a:r>
            <a:rPr kumimoji="1" lang="en-US" altLang="ja-JP" sz="1400">
              <a:latin typeface="ＭＳ ゴシック" pitchFamily="49" charset="-128"/>
              <a:ea typeface="ＭＳ ゴシック" pitchFamily="49" charset="-128"/>
            </a:rPr>
            <a:t>13</a:t>
          </a:r>
          <a:r>
            <a:rPr kumimoji="1" lang="ja-JP" altLang="en-US" sz="1400">
              <a:latin typeface="ＭＳ ゴシック" pitchFamily="49" charset="-128"/>
              <a:ea typeface="ＭＳ ゴシック" pitchFamily="49" charset="-128"/>
            </a:rPr>
            <a:t>百万円の増、３年に一度の評価替えにより、固定資産税が減少したため、標準財政規模が減少となり、実質公債費比率が</a:t>
          </a:r>
          <a:r>
            <a:rPr kumimoji="1" lang="en-US" altLang="ja-JP" sz="1400">
              <a:latin typeface="ＭＳ ゴシック" pitchFamily="49" charset="-128"/>
              <a:ea typeface="ＭＳ ゴシック" pitchFamily="49" charset="-128"/>
            </a:rPr>
            <a:t>1.2</a:t>
          </a:r>
          <a:r>
            <a:rPr kumimoji="1" lang="ja-JP" altLang="en-US" sz="1400">
              <a:latin typeface="ＭＳ ゴシック" pitchFamily="49" charset="-128"/>
              <a:ea typeface="ＭＳ ゴシック" pitchFamily="49" charset="-128"/>
            </a:rPr>
            <a:t>ポイント増加することとなった。</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9489" name="Line 22">
          <a:extLst>
            <a:ext uri="{FF2B5EF4-FFF2-40B4-BE49-F238E27FC236}">
              <a16:creationId xmlns:a16="http://schemas.microsoft.com/office/drawing/2014/main" id="{00000000-0008-0000-0A00-00001125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152400</xdr:colOff>
      <xdr:row>55</xdr:row>
      <xdr:rowOff>9525</xdr:rowOff>
    </xdr:from>
    <xdr:to>
      <xdr:col>20</xdr:col>
      <xdr:colOff>228600</xdr:colOff>
      <xdr:row>57</xdr:row>
      <xdr:rowOff>381000</xdr:rowOff>
    </xdr:to>
    <xdr:sp macro="" textlink="">
      <xdr:nvSpPr>
        <xdr:cNvPr id="9490" name="Rectangle 87">
          <a:extLst>
            <a:ext uri="{FF2B5EF4-FFF2-40B4-BE49-F238E27FC236}">
              <a16:creationId xmlns:a16="http://schemas.microsoft.com/office/drawing/2014/main" id="{00000000-0008-0000-0A00-000012250000}"/>
            </a:ext>
          </a:extLst>
        </xdr:cNvPr>
        <xdr:cNvSpPr>
          <a:spLocks noChangeArrowheads="1"/>
        </xdr:cNvSpPr>
      </xdr:nvSpPr>
      <xdr:spPr bwMode="auto">
        <a:xfrm>
          <a:off x="13106400" y="12115800"/>
          <a:ext cx="4457700" cy="1171575"/>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10483" name="Chart 5">
          <a:extLst>
            <a:ext uri="{FF2B5EF4-FFF2-40B4-BE49-F238E27FC236}">
              <a16:creationId xmlns:a16="http://schemas.microsoft.com/office/drawing/2014/main" id="{00000000-0008-0000-0B00-0000F32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10484" name="正方形/長方形 3">
          <a:extLst>
            <a:ext uri="{FF2B5EF4-FFF2-40B4-BE49-F238E27FC236}">
              <a16:creationId xmlns:a16="http://schemas.microsoft.com/office/drawing/2014/main" id="{00000000-0008-0000-0B00-0000F428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10486" name="正方形/長方形 36" descr="右上がり対角線 (太)">
          <a:extLst>
            <a:ext uri="{FF2B5EF4-FFF2-40B4-BE49-F238E27FC236}">
              <a16:creationId xmlns:a16="http://schemas.microsoft.com/office/drawing/2014/main" id="{00000000-0008-0000-0B00-0000F628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10487" name="正方形/長方形 37" descr="右下がり対角線 (太)">
          <a:extLst>
            <a:ext uri="{FF2B5EF4-FFF2-40B4-BE49-F238E27FC236}">
              <a16:creationId xmlns:a16="http://schemas.microsoft.com/office/drawing/2014/main" id="{00000000-0008-0000-0B00-0000F728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10488" name="正方形/長方形 38" descr="右上がり対角線 (太)">
          <a:extLst>
            <a:ext uri="{FF2B5EF4-FFF2-40B4-BE49-F238E27FC236}">
              <a16:creationId xmlns:a16="http://schemas.microsoft.com/office/drawing/2014/main" id="{00000000-0008-0000-0B00-0000F828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10489" name="正方形/長方形 39" descr="右下がり対角線 (太)">
          <a:extLst>
            <a:ext uri="{FF2B5EF4-FFF2-40B4-BE49-F238E27FC236}">
              <a16:creationId xmlns:a16="http://schemas.microsoft.com/office/drawing/2014/main" id="{00000000-0008-0000-0B00-0000F928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10490" name="正方形/長方形 40" descr="右上がり対角線 (太)">
          <a:extLst>
            <a:ext uri="{FF2B5EF4-FFF2-40B4-BE49-F238E27FC236}">
              <a16:creationId xmlns:a16="http://schemas.microsoft.com/office/drawing/2014/main" id="{00000000-0008-0000-0B00-0000FA28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491" name="正方形/長方形 41" descr="右下がり対角線 (太)">
          <a:extLst>
            <a:ext uri="{FF2B5EF4-FFF2-40B4-BE49-F238E27FC236}">
              <a16:creationId xmlns:a16="http://schemas.microsoft.com/office/drawing/2014/main" id="{00000000-0008-0000-0B00-0000FB28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0492" name="正方形/長方形 42" descr="右上がり対角線 (太)">
          <a:extLst>
            <a:ext uri="{FF2B5EF4-FFF2-40B4-BE49-F238E27FC236}">
              <a16:creationId xmlns:a16="http://schemas.microsoft.com/office/drawing/2014/main" id="{00000000-0008-0000-0B00-0000FC28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0493" name="正方形/長方形 43" descr="右下がり対角線 (太)">
          <a:extLst>
            <a:ext uri="{FF2B5EF4-FFF2-40B4-BE49-F238E27FC236}">
              <a16:creationId xmlns:a16="http://schemas.microsoft.com/office/drawing/2014/main" id="{00000000-0008-0000-0B00-0000FD28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0494" name="正方形/長方形 44" descr="右上がり対角線 (太)">
          <a:extLst>
            <a:ext uri="{FF2B5EF4-FFF2-40B4-BE49-F238E27FC236}">
              <a16:creationId xmlns:a16="http://schemas.microsoft.com/office/drawing/2014/main" id="{00000000-0008-0000-0B00-0000FE28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0495" name="正方形/長方形 45" descr="右下がり対角線 (太)">
          <a:extLst>
            <a:ext uri="{FF2B5EF4-FFF2-40B4-BE49-F238E27FC236}">
              <a16:creationId xmlns:a16="http://schemas.microsoft.com/office/drawing/2014/main" id="{00000000-0008-0000-0B00-0000FF28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0496" name="正方形/長方形 46" descr="右上がり対角線 (太)">
          <a:extLst>
            <a:ext uri="{FF2B5EF4-FFF2-40B4-BE49-F238E27FC236}">
              <a16:creationId xmlns:a16="http://schemas.microsoft.com/office/drawing/2014/main" id="{00000000-0008-0000-0B00-00000029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0497" name="直線コネクタ 20">
          <a:extLst>
            <a:ext uri="{FF2B5EF4-FFF2-40B4-BE49-F238E27FC236}">
              <a16:creationId xmlns:a16="http://schemas.microsoft.com/office/drawing/2014/main" id="{00000000-0008-0000-0B00-00000129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0498" name="Oval 182">
          <a:extLst>
            <a:ext uri="{FF2B5EF4-FFF2-40B4-BE49-F238E27FC236}">
              <a16:creationId xmlns:a16="http://schemas.microsoft.com/office/drawing/2014/main" id="{00000000-0008-0000-0B00-00000229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新潟県聖籠町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10502" name="Line 22">
          <a:extLst>
            <a:ext uri="{FF2B5EF4-FFF2-40B4-BE49-F238E27FC236}">
              <a16:creationId xmlns:a16="http://schemas.microsoft.com/office/drawing/2014/main" id="{00000000-0008-0000-0B00-00000629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600"/>
            </a:lnSpc>
          </a:pPr>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年度に下水道事業会計において準元金償還金の割合（三か年平均）が増加したことから、公営企業債等繰入見込額が増額となっていたが、平成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年度は地方債の償還が進んだことなどから、将来負担額は減少している。</a:t>
          </a:r>
          <a:endParaRPr kumimoji="1" lang="en-US" altLang="ja-JP" sz="1400">
            <a:latin typeface="ＭＳ ゴシック" pitchFamily="49" charset="-128"/>
            <a:ea typeface="ＭＳ ゴシック" pitchFamily="49" charset="-128"/>
          </a:endParaRPr>
        </a:p>
        <a:p>
          <a:pPr>
            <a:lnSpc>
              <a:spcPts val="1600"/>
            </a:lnSpc>
          </a:pPr>
          <a:r>
            <a:rPr kumimoji="1" lang="ja-JP" altLang="en-US" sz="1400">
              <a:latin typeface="ＭＳ ゴシック" pitchFamily="49" charset="-128"/>
              <a:ea typeface="ＭＳ ゴシック" pitchFamily="49" charset="-128"/>
            </a:rPr>
            <a:t>　一方、充当可能財源等については、充当可能基金の総額が</a:t>
          </a:r>
          <a:r>
            <a:rPr kumimoji="1" lang="en-US" altLang="ja-JP" sz="1400">
              <a:latin typeface="ＭＳ ゴシック" pitchFamily="49" charset="-128"/>
              <a:ea typeface="ＭＳ ゴシック" pitchFamily="49" charset="-128"/>
            </a:rPr>
            <a:t>71</a:t>
          </a:r>
          <a:r>
            <a:rPr kumimoji="1" lang="ja-JP" altLang="en-US" sz="1400">
              <a:latin typeface="ＭＳ ゴシック" pitchFamily="49" charset="-128"/>
              <a:ea typeface="ＭＳ ゴシック" pitchFamily="49" charset="-128"/>
            </a:rPr>
            <a:t>百万円増加したものの、全体としては減となっている。</a:t>
          </a:r>
          <a:endParaRPr kumimoji="1" lang="en-US" altLang="ja-JP" sz="1400">
            <a:latin typeface="ＭＳ ゴシック" pitchFamily="49" charset="-128"/>
            <a:ea typeface="ＭＳ ゴシック" pitchFamily="49" charset="-128"/>
          </a:endParaRPr>
        </a:p>
        <a:p>
          <a:pPr>
            <a:lnSpc>
              <a:spcPts val="1600"/>
            </a:lnSpc>
          </a:pPr>
          <a:r>
            <a:rPr kumimoji="1" lang="ja-JP" altLang="en-US" sz="1400">
              <a:latin typeface="ＭＳ ゴシック" pitchFamily="49" charset="-128"/>
              <a:ea typeface="ＭＳ ゴシック" pitchFamily="49" charset="-128"/>
            </a:rPr>
            <a:t>　地方債の発行については、すべての会計において将来への負担を十分に見極めた上で、計画的で必要最小限の発行に留めることとし、将来負担額の減少に努める。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8</xdr:col>
      <xdr:colOff>9525</xdr:colOff>
      <xdr:row>52</xdr:row>
      <xdr:rowOff>85725</xdr:rowOff>
    </xdr:to>
    <xdr:graphicFrame macro="">
      <xdr:nvGraphicFramePr>
        <xdr:cNvPr id="11496" name="Chart 1">
          <a:extLst>
            <a:ext uri="{FF2B5EF4-FFF2-40B4-BE49-F238E27FC236}">
              <a16:creationId xmlns:a16="http://schemas.microsoft.com/office/drawing/2014/main" id="{00000000-0008-0000-0C00-0000E82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523875</xdr:rowOff>
    </xdr:to>
    <xdr:sp macro="" textlink="">
      <xdr:nvSpPr>
        <xdr:cNvPr id="11497" name="Rectangle 2">
          <a:extLst>
            <a:ext uri="{FF2B5EF4-FFF2-40B4-BE49-F238E27FC236}">
              <a16:creationId xmlns:a16="http://schemas.microsoft.com/office/drawing/2014/main" id="{00000000-0008-0000-0C00-0000E92C0000}"/>
            </a:ext>
          </a:extLst>
        </xdr:cNvPr>
        <xdr:cNvSpPr>
          <a:spLocks noChangeArrowheads="1"/>
        </xdr:cNvSpPr>
      </xdr:nvSpPr>
      <xdr:spPr bwMode="auto">
        <a:xfrm>
          <a:off x="828675" y="12411075"/>
          <a:ext cx="695325" cy="419100"/>
        </a:xfrm>
        <a:prstGeom prst="rect">
          <a:avLst/>
        </a:prstGeom>
        <a:blipFill dpi="0" rotWithShape="0">
          <a:blip xmlns:r="http://schemas.openxmlformats.org/officeDocument/2006/relationships" r:embed="rId2"/>
          <a:srcRect/>
          <a:tile tx="0" ty="0" sx="100000" sy="100000" flip="none" algn="tl"/>
        </a:blip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11498" name="Rectangle 3">
          <a:extLst>
            <a:ext uri="{FF2B5EF4-FFF2-40B4-BE49-F238E27FC236}">
              <a16:creationId xmlns:a16="http://schemas.microsoft.com/office/drawing/2014/main" id="{00000000-0008-0000-0C00-0000EA2C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11500" name="Line 10">
          <a:extLst>
            <a:ext uri="{FF2B5EF4-FFF2-40B4-BE49-F238E27FC236}">
              <a16:creationId xmlns:a16="http://schemas.microsoft.com/office/drawing/2014/main" id="{00000000-0008-0000-0C00-0000EC2C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新潟県聖籠町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1504" name="Rectangle 3">
          <a:extLst>
            <a:ext uri="{FF2B5EF4-FFF2-40B4-BE49-F238E27FC236}">
              <a16:creationId xmlns:a16="http://schemas.microsoft.com/office/drawing/2014/main" id="{00000000-0008-0000-0C00-0000F02C0000}"/>
            </a:ext>
          </a:extLst>
        </xdr:cNvPr>
        <xdr:cNvSpPr>
          <a:spLocks noChangeArrowheads="1"/>
        </xdr:cNvSpPr>
      </xdr:nvSpPr>
      <xdr:spPr bwMode="auto">
        <a:xfrm>
          <a:off x="828675" y="13087350"/>
          <a:ext cx="695325" cy="409575"/>
        </a:xfrm>
        <a:prstGeom prst="rect">
          <a:avLst/>
        </a:prstGeom>
        <a:blipFill dpi="0" rotWithShape="0">
          <a:blip xmlns:r="http://schemas.openxmlformats.org/officeDocument/2006/relationships" r:embed="rId3"/>
          <a:srcRect/>
          <a:tile tx="0" ty="0" sx="100000" sy="100000" flip="none" algn="tl"/>
        </a:blipFill>
        <a:ln w="6350">
          <a:solidFill>
            <a:srgbClr val="000000"/>
          </a:solidFill>
          <a:miter lim="800000"/>
          <a:headEnd/>
          <a:tailEnd/>
        </a:ln>
      </xdr:spPr>
    </xdr:sp>
    <xdr:clientData/>
  </xdr:twoCellAnchor>
  <xdr:twoCellAnchor>
    <xdr:from>
      <xdr:col>8</xdr:col>
      <xdr:colOff>342900</xdr:colOff>
      <xdr:row>3</xdr:row>
      <xdr:rowOff>180975</xdr:rowOff>
    </xdr:from>
    <xdr:to>
      <xdr:col>14</xdr:col>
      <xdr:colOff>85725</xdr:colOff>
      <xdr:row>24</xdr:row>
      <xdr:rowOff>104775</xdr:rowOff>
    </xdr:to>
    <xdr:sp macro="" textlink="">
      <xdr:nvSpPr>
        <xdr:cNvPr id="11505" name="Rectangle 6">
          <a:extLst>
            <a:ext uri="{FF2B5EF4-FFF2-40B4-BE49-F238E27FC236}">
              <a16:creationId xmlns:a16="http://schemas.microsoft.com/office/drawing/2014/main" id="{00000000-0008-0000-0C00-0000F12C0000}"/>
            </a:ext>
          </a:extLst>
        </xdr:cNvPr>
        <xdr:cNvSpPr>
          <a:spLocks noChangeArrowheads="1"/>
        </xdr:cNvSpPr>
      </xdr:nvSpPr>
      <xdr:spPr bwMode="auto">
        <a:xfrm>
          <a:off x="13763625" y="809625"/>
          <a:ext cx="11630025" cy="432435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500"/>
            </a:lnSpc>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a:lnSpc>
              <a:spcPts val="1500"/>
            </a:lnSpc>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年度は、ざぶ～ん館源泉掘削工事のため、財政調整基金において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百万円を取り崩したほか、公共施設維持基金について亀代こども園の維持修繕のため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百万円を取り崩したことなどから基金全体で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a:lnSpc>
              <a:spcPts val="1500"/>
            </a:lnSpc>
          </a:pP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a:lnSpc>
              <a:spcPts val="1500"/>
            </a:lnSpc>
          </a:pP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a:lnSpc>
              <a:spcPts val="1500"/>
            </a:lnSpc>
          </a:pP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a:lnSpc>
              <a:spcPts val="1500"/>
            </a:lnSpc>
          </a:pP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a:lnSpc>
              <a:spcPts val="1500"/>
            </a:lnSpc>
          </a:pP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a:lnSpc>
              <a:spcPts val="1500"/>
            </a:lnSpc>
          </a:pP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a:lnSpc>
              <a:spcPts val="1500"/>
            </a:lnSpc>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a:lnSpc>
              <a:spcPts val="1500"/>
            </a:lnSpc>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基金については、公共施設等の老朽化対策、社会保障費の増大、災害対応などの将来への備えとして、行財政改革を継続して実施することにより決算剰余金を優先的に積み立て、増加させる必要がある。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a:lnSpc>
              <a:spcPts val="1500"/>
            </a:lnSpc>
          </a:pP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a:lnSpc>
              <a:spcPts val="1500"/>
            </a:lnSpc>
          </a:pP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a:lnSpc>
              <a:spcPts val="1500"/>
            </a:lnSpc>
          </a:pP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a:lnSpc>
              <a:spcPts val="1400"/>
            </a:lnSpc>
          </a:pP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342900</xdr:colOff>
      <xdr:row>54</xdr:row>
      <xdr:rowOff>152400</xdr:rowOff>
    </xdr:from>
    <xdr:to>
      <xdr:col>14</xdr:col>
      <xdr:colOff>85725</xdr:colOff>
      <xdr:row>63</xdr:row>
      <xdr:rowOff>0</xdr:rowOff>
    </xdr:to>
    <xdr:sp macro="" textlink="">
      <xdr:nvSpPr>
        <xdr:cNvPr id="11508" name="Rectangle 6">
          <a:extLst>
            <a:ext uri="{FF2B5EF4-FFF2-40B4-BE49-F238E27FC236}">
              <a16:creationId xmlns:a16="http://schemas.microsoft.com/office/drawing/2014/main" id="{00000000-0008-0000-0C00-0000F42C0000}"/>
            </a:ext>
          </a:extLst>
        </xdr:cNvPr>
        <xdr:cNvSpPr>
          <a:spLocks noChangeArrowheads="1"/>
        </xdr:cNvSpPr>
      </xdr:nvSpPr>
      <xdr:spPr bwMode="auto">
        <a:xfrm>
          <a:off x="13763625" y="12458700"/>
          <a:ext cx="11630025" cy="542925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500"/>
            </a:lnSpc>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a:lnSpc>
              <a:spcPts val="1500"/>
            </a:lnSpc>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町営住宅及び共同施設維持基金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a:lnSpc>
              <a:spcPts val="1500"/>
            </a:lnSpc>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聖籠町町営住宅及び共同施設の修繕その他の維持補修または改良に要する経費</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a:lnSpc>
              <a:spcPts val="1500"/>
            </a:lnSpc>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災害救助基金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a:lnSpc>
              <a:spcPts val="1500"/>
            </a:lnSpc>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災害救助を実施するに当たり必要な費用並びに復旧対策のための費用</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a:lnSpc>
              <a:spcPts val="1500"/>
            </a:lnSpc>
          </a:pP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a:lnSpc>
              <a:spcPts val="1500"/>
            </a:lnSpc>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a:lnSpc>
              <a:spcPts val="1500"/>
            </a:lnSpc>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公共用施設維持基金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a:lnSpc>
              <a:spcPts val="1500"/>
            </a:lnSpc>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亀代こども園の維持修繕のため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百万円を取り崩したことによる減</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a:lnSpc>
              <a:spcPts val="1500"/>
            </a:lnSpc>
          </a:pP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a:lnSpc>
              <a:spcPts val="1500"/>
            </a:lnSpc>
          </a:pP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a:lnSpc>
              <a:spcPts val="1500"/>
            </a:lnSpc>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a:lnSpc>
              <a:spcPts val="1500"/>
            </a:lnSpc>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町営住宅及び共同施設維持基金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a:lnSpc>
              <a:spcPts val="1500"/>
            </a:lnSpc>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聖籠町町営住宅及び共同施設の修繕その他の維持補修または改良に要する経費の財源とするため、家賃使用料の余剰金を積立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a:lnSpc>
              <a:spcPts val="1500"/>
            </a:lnSpc>
          </a:pP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a:lnSpc>
              <a:spcPts val="1500"/>
            </a:lnSpc>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国営加治川用水地区土地改良事業基金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a:lnSpc>
              <a:spcPts val="1500"/>
            </a:lnSpc>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年度に実施予定の国営加治川用水地区改良事業への負担金の財源とするため、令和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年度まで毎年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a:lnSpc>
              <a:spcPts val="1500"/>
            </a:lnSpc>
          </a:pP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a:lnSpc>
              <a:spcPts val="1400"/>
            </a:lnSpc>
          </a:pP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342900</xdr:colOff>
      <xdr:row>25</xdr:row>
      <xdr:rowOff>38100</xdr:rowOff>
    </xdr:from>
    <xdr:to>
      <xdr:col>14</xdr:col>
      <xdr:colOff>85725</xdr:colOff>
      <xdr:row>41</xdr:row>
      <xdr:rowOff>142875</xdr:rowOff>
    </xdr:to>
    <xdr:sp macro="" textlink="">
      <xdr:nvSpPr>
        <xdr:cNvPr id="11511" name="Rectangle 6">
          <a:extLst>
            <a:ext uri="{FF2B5EF4-FFF2-40B4-BE49-F238E27FC236}">
              <a16:creationId xmlns:a16="http://schemas.microsoft.com/office/drawing/2014/main" id="{00000000-0008-0000-0C00-0000F72C0000}"/>
            </a:ext>
          </a:extLst>
        </xdr:cNvPr>
        <xdr:cNvSpPr>
          <a:spLocks noChangeArrowheads="1"/>
        </xdr:cNvSpPr>
      </xdr:nvSpPr>
      <xdr:spPr bwMode="auto">
        <a:xfrm>
          <a:off x="13763625" y="5276850"/>
          <a:ext cx="11630025" cy="3457575"/>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500"/>
            </a:lnSpc>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a:lnSpc>
              <a:spcPts val="1500"/>
            </a:lnSpc>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百万円を取崩したことによる減</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a:lnSpc>
              <a:spcPts val="1500"/>
            </a:lnSpc>
          </a:pP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a:lnSpc>
              <a:spcPts val="1500"/>
            </a:lnSpc>
          </a:pP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a:lnSpc>
              <a:spcPts val="1500"/>
            </a:lnSpc>
          </a:pP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a:lnSpc>
              <a:spcPts val="1500"/>
            </a:lnSpc>
          </a:pP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a:lnSpc>
              <a:spcPts val="1500"/>
            </a:lnSpc>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a:lnSpc>
              <a:spcPts val="1500"/>
            </a:lnSpc>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年度末現在で基金残高が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百万円を下回っている。災害等の緊急時の資金需要に備えるため、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百万円は維持できるよう積み立てを行っていく予定。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a:lnSpc>
              <a:spcPts val="1500"/>
            </a:lnSpc>
          </a:pP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a:lnSpc>
              <a:spcPts val="1500"/>
            </a:lnSpc>
          </a:pP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a:lnSpc>
              <a:spcPts val="1500"/>
            </a:lnSpc>
          </a:pP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a:lnSpc>
              <a:spcPts val="1500"/>
            </a:lnSpc>
          </a:pP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a:lnSpc>
              <a:spcPts val="1500"/>
            </a:lnSpc>
          </a:pP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a:lnSpc>
              <a:spcPts val="1500"/>
            </a:lnSpc>
          </a:pP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342900</xdr:colOff>
      <xdr:row>42</xdr:row>
      <xdr:rowOff>76200</xdr:rowOff>
    </xdr:from>
    <xdr:to>
      <xdr:col>14</xdr:col>
      <xdr:colOff>85725</xdr:colOff>
      <xdr:row>54</xdr:row>
      <xdr:rowOff>19050</xdr:rowOff>
    </xdr:to>
    <xdr:sp macro="" textlink="">
      <xdr:nvSpPr>
        <xdr:cNvPr id="11514" name="Rectangle 6">
          <a:extLst>
            <a:ext uri="{FF2B5EF4-FFF2-40B4-BE49-F238E27FC236}">
              <a16:creationId xmlns:a16="http://schemas.microsoft.com/office/drawing/2014/main" id="{00000000-0008-0000-0C00-0000FA2C0000}"/>
            </a:ext>
          </a:extLst>
        </xdr:cNvPr>
        <xdr:cNvSpPr>
          <a:spLocks noChangeArrowheads="1"/>
        </xdr:cNvSpPr>
      </xdr:nvSpPr>
      <xdr:spPr bwMode="auto">
        <a:xfrm>
          <a:off x="13763625" y="8877300"/>
          <a:ext cx="11630025" cy="344805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500"/>
            </a:lnSpc>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a:lnSpc>
              <a:spcPts val="1500"/>
            </a:lnSpc>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過去</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か年においては、利子のみの積み立てとなっており、残高の増減はない。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a:lnSpc>
              <a:spcPts val="1500"/>
            </a:lnSpc>
          </a:pP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a:lnSpc>
              <a:spcPts val="1500"/>
            </a:lnSpc>
          </a:pP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a:lnSpc>
              <a:spcPts val="1500"/>
            </a:lnSpc>
          </a:pP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a:lnSpc>
              <a:spcPts val="1500"/>
            </a:lnSpc>
          </a:pP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a:lnSpc>
              <a:spcPts val="1500"/>
            </a:lnSpc>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a:lnSpc>
              <a:spcPts val="1500"/>
            </a:lnSpc>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年度に借入を行った図書館建設事業債の元金償還が平成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年度から始まり、償還額が令和元年度にピークを迎えるものの、基金の充当については、財政状況を見極め、慎重に判断していく。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a:lnSpc>
              <a:spcPts val="1500"/>
            </a:lnSpc>
          </a:pP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a:lnSpc>
              <a:spcPts val="1500"/>
            </a:lnSpc>
          </a:pP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a:lnSpc>
              <a:spcPts val="1500"/>
            </a:lnSpc>
          </a:pP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a:lnSpc>
              <a:spcPts val="1500"/>
            </a:lnSpc>
          </a:pP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a:lnSpc>
              <a:spcPts val="1500"/>
            </a:lnSpc>
          </a:pP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a:lnSpc>
              <a:spcPts val="1500"/>
            </a:lnSpc>
          </a:pP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64A7ABC0-CC6C-4587-BA21-CB3F8046097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8B88CFB1-8BFB-4603-8BE1-1FD8FF89A1A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06E553E0-5384-4C25-A92F-DDA6679A1517}"/>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06E62B35-CD08-42E0-997C-2288144503C8}"/>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DC5C2455-6195-4CE8-B0BD-39B94BAA75C4}"/>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BB66C1D4-D5E3-4807-8FDB-A3E89B7DAA52}"/>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新潟県聖籠町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AC214435-B195-4B5C-8C8A-CC8EF0EB8F4D}"/>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7CD3E741-A016-4385-9EB0-42116D062D25}"/>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A676FE7C-5BD8-4929-8A88-511DA37D9B79}"/>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21D2C39B-A46B-4895-A536-01F164DF43AC}"/>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BE8379BA-16CE-4141-BF60-D0223E740A42}"/>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BF0C94A0-7906-4C9B-B1F3-C7917431CCF4}"/>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14,365
14,147
37.58
7,240,996
6,741,845
489,471
4,693,927
2,912,648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F92C7D3E-A3E5-4742-B76A-77644A95AE94}"/>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8C72B3EE-CA87-4D91-B297-403B7E249362}"/>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EF031AC3-43F7-4488-AFF6-DE81C7DAFE54}"/>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44.2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3F0DFFC5-FF4E-4534-8B5D-97CF9126557E}"/>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958D00DA-7F41-4FC9-A82D-ED2ECC182811}"/>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DFBB0098-4F8B-432C-BDFB-43FB0C56CE8D}"/>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94F03CFF-E738-4687-A021-59DA10F502AA}"/>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39C51808-708B-45B8-8DB8-3694ED233A6A}"/>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EE5425C6-C8B3-4B8B-B5B3-1832365EF0DA}"/>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7FDC417-3830-4A26-BD1E-487A8BFAB609}"/>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C4DA964F-9A82-4C9E-B0FB-5C4EEA83497F}"/>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243B3C8B-9DE2-4DEF-A5F3-6CB60779C3D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D9B780D6-639A-4E33-9BFD-69C4293E3EDC}"/>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C776667D-DF3A-4A42-9108-3A3DE53C4FD4}"/>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2DA194E2-77E5-4714-B0B5-ADC386F02502}"/>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59A1026-A493-4560-9043-E960875BA67E}"/>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2F119357-EB2E-47CC-852D-9DA223F3E392}"/>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a:extLst>
            <a:ext uri="{FF2B5EF4-FFF2-40B4-BE49-F238E27FC236}">
              <a16:creationId xmlns:a16="http://schemas.microsoft.com/office/drawing/2014/main" id="{12BB7C70-7A41-4D6D-A791-88F32C6C262F}"/>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a:extLst>
            <a:ext uri="{FF2B5EF4-FFF2-40B4-BE49-F238E27FC236}">
              <a16:creationId xmlns:a16="http://schemas.microsoft.com/office/drawing/2014/main" id="{DDC6AFBD-3E4F-4740-A098-5CBFD44C21FF}"/>
            </a:ext>
          </a:extLst>
        </xdr:cNvPr>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a:extLst>
            <a:ext uri="{FF2B5EF4-FFF2-40B4-BE49-F238E27FC236}">
              <a16:creationId xmlns:a16="http://schemas.microsoft.com/office/drawing/2014/main" id="{D05D493B-FB45-48CC-AC5C-6094482FB179}"/>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a:extLst>
            <a:ext uri="{FF2B5EF4-FFF2-40B4-BE49-F238E27FC236}">
              <a16:creationId xmlns:a16="http://schemas.microsoft.com/office/drawing/2014/main" id="{5B759698-1F56-4A74-BC80-104EBECDB8B6}"/>
            </a:ext>
          </a:extLst>
        </xdr:cNvPr>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a:extLst>
            <a:ext uri="{FF2B5EF4-FFF2-40B4-BE49-F238E27FC236}">
              <a16:creationId xmlns:a16="http://schemas.microsoft.com/office/drawing/2014/main" id="{BDC5B38B-5230-43CC-96B9-44F18D095B0E}"/>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a:extLst>
            <a:ext uri="{FF2B5EF4-FFF2-40B4-BE49-F238E27FC236}">
              <a16:creationId xmlns:a16="http://schemas.microsoft.com/office/drawing/2014/main" id="{F34F19D1-09BF-4B9C-B20F-7D1619AAF92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7" name="正方形/長方形 36">
          <a:extLst>
            <a:ext uri="{FF2B5EF4-FFF2-40B4-BE49-F238E27FC236}">
              <a16:creationId xmlns:a16="http://schemas.microsoft.com/office/drawing/2014/main" id="{B6ABEB9E-22AE-4CA4-BBB7-541D49467A58}"/>
            </a:ext>
          </a:extLst>
        </xdr:cNvPr>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a:extLst>
            <a:ext uri="{FF2B5EF4-FFF2-40B4-BE49-F238E27FC236}">
              <a16:creationId xmlns:a16="http://schemas.microsoft.com/office/drawing/2014/main" id="{2E1EBABE-AC9C-44D5-A8C2-0C216525758D}"/>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a:extLst>
            <a:ext uri="{FF2B5EF4-FFF2-40B4-BE49-F238E27FC236}">
              <a16:creationId xmlns:a16="http://schemas.microsoft.com/office/drawing/2014/main" id="{C0A19EE8-6992-4288-AEA5-AA064DFC9057}"/>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a:extLst>
            <a:ext uri="{FF2B5EF4-FFF2-40B4-BE49-F238E27FC236}">
              <a16:creationId xmlns:a16="http://schemas.microsoft.com/office/drawing/2014/main" id="{BACEA1F9-ACC0-4A38-979A-395D74A378CF}"/>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a:extLst>
            <a:ext uri="{FF2B5EF4-FFF2-40B4-BE49-F238E27FC236}">
              <a16:creationId xmlns:a16="http://schemas.microsoft.com/office/drawing/2014/main" id="{E7F74CC4-0164-469D-A5BF-FB87644FFD4A}"/>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a:extLst>
            <a:ext uri="{FF2B5EF4-FFF2-40B4-BE49-F238E27FC236}">
              <a16:creationId xmlns:a16="http://schemas.microsoft.com/office/drawing/2014/main" id="{640CC5B5-CD06-442E-AA45-AFDB9AE580D6}"/>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a:extLst>
            <a:ext uri="{FF2B5EF4-FFF2-40B4-BE49-F238E27FC236}">
              <a16:creationId xmlns:a16="http://schemas.microsoft.com/office/drawing/2014/main" id="{C22BAD92-CD61-4044-AB29-F5D8A90351CD}"/>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a:extLst>
            <a:ext uri="{FF2B5EF4-FFF2-40B4-BE49-F238E27FC236}">
              <a16:creationId xmlns:a16="http://schemas.microsoft.com/office/drawing/2014/main" id="{963EA3DD-F630-44BD-99A0-E4E0FCD97BE3}"/>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a:extLst>
            <a:ext uri="{FF2B5EF4-FFF2-40B4-BE49-F238E27FC236}">
              <a16:creationId xmlns:a16="http://schemas.microsoft.com/office/drawing/2014/main" id="{AC92F975-9881-4419-9320-93F9B8FC50C5}"/>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a:extLst>
            <a:ext uri="{FF2B5EF4-FFF2-40B4-BE49-F238E27FC236}">
              <a16:creationId xmlns:a16="http://schemas.microsoft.com/office/drawing/2014/main" id="{43F63053-3DAF-4BE9-8AFA-0227DD35579C}"/>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a:extLst>
            <a:ext uri="{FF2B5EF4-FFF2-40B4-BE49-F238E27FC236}">
              <a16:creationId xmlns:a16="http://schemas.microsoft.com/office/drawing/2014/main" id="{025DE232-1387-469E-ADF6-A0F2C290A6A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年度末時点の固定資産台帳は現在整備中である。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a:extLst>
            <a:ext uri="{FF2B5EF4-FFF2-40B4-BE49-F238E27FC236}">
              <a16:creationId xmlns:a16="http://schemas.microsoft.com/office/drawing/2014/main" id="{A18B40A2-77B1-4A8D-80CF-986D945D5D98}"/>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a:extLst>
            <a:ext uri="{FF2B5EF4-FFF2-40B4-BE49-F238E27FC236}">
              <a16:creationId xmlns:a16="http://schemas.microsoft.com/office/drawing/2014/main" id="{4F54F768-3E98-40AA-BE37-CA4D09B00D21}"/>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a:extLst>
            <a:ext uri="{FF2B5EF4-FFF2-40B4-BE49-F238E27FC236}">
              <a16:creationId xmlns:a16="http://schemas.microsoft.com/office/drawing/2014/main" id="{7DA07223-FF25-4958-95D7-4CA9EEB3F8B8}"/>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a:extLst>
            <a:ext uri="{FF2B5EF4-FFF2-40B4-BE49-F238E27FC236}">
              <a16:creationId xmlns:a16="http://schemas.microsoft.com/office/drawing/2014/main" id="{1D956505-8449-47AA-B8AD-E5BD44F49390}"/>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a:extLst>
            <a:ext uri="{FF2B5EF4-FFF2-40B4-BE49-F238E27FC236}">
              <a16:creationId xmlns:a16="http://schemas.microsoft.com/office/drawing/2014/main" id="{431FD017-DED4-4346-B88E-2B8215015EAB}"/>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a:extLst>
            <a:ext uri="{FF2B5EF4-FFF2-40B4-BE49-F238E27FC236}">
              <a16:creationId xmlns:a16="http://schemas.microsoft.com/office/drawing/2014/main" id="{13B22C6F-FE71-4984-800F-5087FAD3569E}"/>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a:extLst>
            <a:ext uri="{FF2B5EF4-FFF2-40B4-BE49-F238E27FC236}">
              <a16:creationId xmlns:a16="http://schemas.microsoft.com/office/drawing/2014/main" id="{22EE8E60-0E74-44C4-B275-7F6C8413F440}"/>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a:extLst>
            <a:ext uri="{FF2B5EF4-FFF2-40B4-BE49-F238E27FC236}">
              <a16:creationId xmlns:a16="http://schemas.microsoft.com/office/drawing/2014/main" id="{17526359-690C-411C-A2E5-317516297136}"/>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a:extLst>
            <a:ext uri="{FF2B5EF4-FFF2-40B4-BE49-F238E27FC236}">
              <a16:creationId xmlns:a16="http://schemas.microsoft.com/office/drawing/2014/main" id="{DA335114-DBE1-40D8-B57E-34CD99D0F188}"/>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a:extLst>
            <a:ext uri="{FF2B5EF4-FFF2-40B4-BE49-F238E27FC236}">
              <a16:creationId xmlns:a16="http://schemas.microsoft.com/office/drawing/2014/main" id="{123743F9-8A98-4C56-BF53-7805C873121A}"/>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a:extLst>
            <a:ext uri="{FF2B5EF4-FFF2-40B4-BE49-F238E27FC236}">
              <a16:creationId xmlns:a16="http://schemas.microsoft.com/office/drawing/2014/main" id="{2B5886B5-C93C-4101-BEC8-50535A635A04}"/>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a:extLst>
            <a:ext uri="{FF2B5EF4-FFF2-40B4-BE49-F238E27FC236}">
              <a16:creationId xmlns:a16="http://schemas.microsoft.com/office/drawing/2014/main" id="{44B4256D-AD8D-4EA5-8FEB-1CFAEE8DE827}"/>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a:extLst>
            <a:ext uri="{FF2B5EF4-FFF2-40B4-BE49-F238E27FC236}">
              <a16:creationId xmlns:a16="http://schemas.microsoft.com/office/drawing/2014/main" id="{68DE0E15-0A8D-439E-AFEC-27F43266442E}"/>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a:extLst>
            <a:ext uri="{FF2B5EF4-FFF2-40B4-BE49-F238E27FC236}">
              <a16:creationId xmlns:a16="http://schemas.microsoft.com/office/drawing/2014/main" id="{14E1C3D9-42AB-49E1-8384-775EB63634C4}"/>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a:extLst>
            <a:ext uri="{FF2B5EF4-FFF2-40B4-BE49-F238E27FC236}">
              <a16:creationId xmlns:a16="http://schemas.microsoft.com/office/drawing/2014/main" id="{8FA20EDA-7834-4E4E-BDFF-7F2FD70050E3}"/>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a:extLst>
            <a:ext uri="{FF2B5EF4-FFF2-40B4-BE49-F238E27FC236}">
              <a16:creationId xmlns:a16="http://schemas.microsoft.com/office/drawing/2014/main" id="{2FC7B773-644C-46FF-9DBC-0E5CA4381AF1}"/>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4" name="テキスト ボックス 63">
          <a:extLst>
            <a:ext uri="{FF2B5EF4-FFF2-40B4-BE49-F238E27FC236}">
              <a16:creationId xmlns:a16="http://schemas.microsoft.com/office/drawing/2014/main" id="{EE9875B8-1E14-4751-8A1A-45E498211E9F}"/>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a:extLst>
            <a:ext uri="{FF2B5EF4-FFF2-40B4-BE49-F238E27FC236}">
              <a16:creationId xmlns:a16="http://schemas.microsoft.com/office/drawing/2014/main" id="{5F6D799F-2B69-48A9-A74C-53036FA7CFF4}"/>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161744</xdr:rowOff>
    </xdr:from>
    <xdr:to>
      <xdr:col>23</xdr:col>
      <xdr:colOff>85090</xdr:colOff>
      <xdr:row>35</xdr:row>
      <xdr:rowOff>89898</xdr:rowOff>
    </xdr:to>
    <xdr:cxnSp macro="">
      <xdr:nvCxnSpPr>
        <xdr:cNvPr id="66" name="直線コネクタ 65">
          <a:extLst>
            <a:ext uri="{FF2B5EF4-FFF2-40B4-BE49-F238E27FC236}">
              <a16:creationId xmlns:a16="http://schemas.microsoft.com/office/drawing/2014/main" id="{1B90639D-18BE-4BA8-B997-FD911F02C694}"/>
            </a:ext>
          </a:extLst>
        </xdr:cNvPr>
        <xdr:cNvCxnSpPr/>
      </xdr:nvCxnSpPr>
      <xdr:spPr>
        <a:xfrm flipV="1">
          <a:off x="4760595" y="5390969"/>
          <a:ext cx="1270" cy="1471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93725</xdr:rowOff>
    </xdr:from>
    <xdr:ext cx="405111" cy="259045"/>
    <xdr:sp macro="" textlink="">
      <xdr:nvSpPr>
        <xdr:cNvPr id="67" name="有形固定資産減価償却率最小値テキスト">
          <a:extLst>
            <a:ext uri="{FF2B5EF4-FFF2-40B4-BE49-F238E27FC236}">
              <a16:creationId xmlns:a16="http://schemas.microsoft.com/office/drawing/2014/main" id="{0F0FDB94-CBD9-4B06-BA36-467739BABFA4}"/>
            </a:ext>
          </a:extLst>
        </xdr:cNvPr>
        <xdr:cNvSpPr txBox="1"/>
      </xdr:nvSpPr>
      <xdr:spPr>
        <a:xfrm>
          <a:off x="4813300" y="6866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89898</xdr:rowOff>
    </xdr:from>
    <xdr:to>
      <xdr:col>23</xdr:col>
      <xdr:colOff>174625</xdr:colOff>
      <xdr:row>35</xdr:row>
      <xdr:rowOff>89898</xdr:rowOff>
    </xdr:to>
    <xdr:cxnSp macro="">
      <xdr:nvCxnSpPr>
        <xdr:cNvPr id="68" name="直線コネクタ 67">
          <a:extLst>
            <a:ext uri="{FF2B5EF4-FFF2-40B4-BE49-F238E27FC236}">
              <a16:creationId xmlns:a16="http://schemas.microsoft.com/office/drawing/2014/main" id="{B77D93B5-15D2-4A55-9823-98549FCE9F40}"/>
            </a:ext>
          </a:extLst>
        </xdr:cNvPr>
        <xdr:cNvCxnSpPr/>
      </xdr:nvCxnSpPr>
      <xdr:spPr>
        <a:xfrm>
          <a:off x="4673600" y="6862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108421</xdr:rowOff>
    </xdr:from>
    <xdr:ext cx="405111" cy="259045"/>
    <xdr:sp macro="" textlink="">
      <xdr:nvSpPr>
        <xdr:cNvPr id="69" name="有形固定資産減価償却率最大値テキスト">
          <a:extLst>
            <a:ext uri="{FF2B5EF4-FFF2-40B4-BE49-F238E27FC236}">
              <a16:creationId xmlns:a16="http://schemas.microsoft.com/office/drawing/2014/main" id="{79E98C91-0308-441D-A971-0C8602D275F8}"/>
            </a:ext>
          </a:extLst>
        </xdr:cNvPr>
        <xdr:cNvSpPr txBox="1"/>
      </xdr:nvSpPr>
      <xdr:spPr>
        <a:xfrm>
          <a:off x="4813300" y="5166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161744</xdr:rowOff>
    </xdr:from>
    <xdr:to>
      <xdr:col>23</xdr:col>
      <xdr:colOff>174625</xdr:colOff>
      <xdr:row>26</xdr:row>
      <xdr:rowOff>161744</xdr:rowOff>
    </xdr:to>
    <xdr:cxnSp macro="">
      <xdr:nvCxnSpPr>
        <xdr:cNvPr id="70" name="直線コネクタ 69">
          <a:extLst>
            <a:ext uri="{FF2B5EF4-FFF2-40B4-BE49-F238E27FC236}">
              <a16:creationId xmlns:a16="http://schemas.microsoft.com/office/drawing/2014/main" id="{6EA2DF26-B680-4B11-A6DB-5F68308E0092}"/>
            </a:ext>
          </a:extLst>
        </xdr:cNvPr>
        <xdr:cNvCxnSpPr/>
      </xdr:nvCxnSpPr>
      <xdr:spPr>
        <a:xfrm>
          <a:off x="4673600" y="5390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56169</xdr:rowOff>
    </xdr:from>
    <xdr:ext cx="405111" cy="259045"/>
    <xdr:sp macro="" textlink="">
      <xdr:nvSpPr>
        <xdr:cNvPr id="71" name="有形固定資産減価償却率平均値テキスト">
          <a:extLst>
            <a:ext uri="{FF2B5EF4-FFF2-40B4-BE49-F238E27FC236}">
              <a16:creationId xmlns:a16="http://schemas.microsoft.com/office/drawing/2014/main" id="{665B88D1-36E9-49A0-AC56-C7B917D7A290}"/>
            </a:ext>
          </a:extLst>
        </xdr:cNvPr>
        <xdr:cNvSpPr txBox="1"/>
      </xdr:nvSpPr>
      <xdr:spPr>
        <a:xfrm>
          <a:off x="4813300" y="579974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77742</xdr:rowOff>
    </xdr:from>
    <xdr:to>
      <xdr:col>23</xdr:col>
      <xdr:colOff>136525</xdr:colOff>
      <xdr:row>30</xdr:row>
      <xdr:rowOff>7892</xdr:rowOff>
    </xdr:to>
    <xdr:sp macro="" textlink="">
      <xdr:nvSpPr>
        <xdr:cNvPr id="72" name="フローチャート: 判断 71">
          <a:extLst>
            <a:ext uri="{FF2B5EF4-FFF2-40B4-BE49-F238E27FC236}">
              <a16:creationId xmlns:a16="http://schemas.microsoft.com/office/drawing/2014/main" id="{6C0B3BB2-67A3-4136-96D3-9CCCC72BA73E}"/>
            </a:ext>
          </a:extLst>
        </xdr:cNvPr>
        <xdr:cNvSpPr/>
      </xdr:nvSpPr>
      <xdr:spPr>
        <a:xfrm>
          <a:off x="4711700" y="5821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117838</xdr:rowOff>
    </xdr:from>
    <xdr:to>
      <xdr:col>19</xdr:col>
      <xdr:colOff>187325</xdr:colOff>
      <xdr:row>30</xdr:row>
      <xdr:rowOff>47988</xdr:rowOff>
    </xdr:to>
    <xdr:sp macro="" textlink="">
      <xdr:nvSpPr>
        <xdr:cNvPr id="73" name="フローチャート: 判断 72">
          <a:extLst>
            <a:ext uri="{FF2B5EF4-FFF2-40B4-BE49-F238E27FC236}">
              <a16:creationId xmlns:a16="http://schemas.microsoft.com/office/drawing/2014/main" id="{F0B0D562-1EA3-4B1F-84B6-9AD8D4DD3A84}"/>
            </a:ext>
          </a:extLst>
        </xdr:cNvPr>
        <xdr:cNvSpPr/>
      </xdr:nvSpPr>
      <xdr:spPr>
        <a:xfrm>
          <a:off x="4000500" y="5861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157933</xdr:rowOff>
    </xdr:from>
    <xdr:to>
      <xdr:col>15</xdr:col>
      <xdr:colOff>187325</xdr:colOff>
      <xdr:row>30</xdr:row>
      <xdr:rowOff>88083</xdr:rowOff>
    </xdr:to>
    <xdr:sp macro="" textlink="">
      <xdr:nvSpPr>
        <xdr:cNvPr id="74" name="フローチャート: 判断 73">
          <a:extLst>
            <a:ext uri="{FF2B5EF4-FFF2-40B4-BE49-F238E27FC236}">
              <a16:creationId xmlns:a16="http://schemas.microsoft.com/office/drawing/2014/main" id="{D1EECE0E-360C-4085-A7B7-FCD66A9F6408}"/>
            </a:ext>
          </a:extLst>
        </xdr:cNvPr>
        <xdr:cNvSpPr/>
      </xdr:nvSpPr>
      <xdr:spPr>
        <a:xfrm>
          <a:off x="3238500" y="5901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42001</xdr:rowOff>
    </xdr:from>
    <xdr:to>
      <xdr:col>11</xdr:col>
      <xdr:colOff>187325</xdr:colOff>
      <xdr:row>30</xdr:row>
      <xdr:rowOff>143601</xdr:rowOff>
    </xdr:to>
    <xdr:sp macro="" textlink="">
      <xdr:nvSpPr>
        <xdr:cNvPr id="75" name="フローチャート: 判断 74">
          <a:extLst>
            <a:ext uri="{FF2B5EF4-FFF2-40B4-BE49-F238E27FC236}">
              <a16:creationId xmlns:a16="http://schemas.microsoft.com/office/drawing/2014/main" id="{7A8D5BEB-C446-467C-B590-3CF9BAC55200}"/>
            </a:ext>
          </a:extLst>
        </xdr:cNvPr>
        <xdr:cNvSpPr/>
      </xdr:nvSpPr>
      <xdr:spPr>
        <a:xfrm>
          <a:off x="2476500" y="5957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40B9F3F1-4090-4671-9574-4DE225357962}"/>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7382FAC5-9DE1-4008-B261-BC7D0327E8E6}"/>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5C50D1FF-04EA-468D-89BD-026CFFC41C36}"/>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BABBC412-A9FF-4468-8576-2E1731781079}"/>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B2002CE3-05FF-472F-B972-F7B449DEDF7B}"/>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26</xdr:row>
      <xdr:rowOff>117112</xdr:rowOff>
    </xdr:from>
    <xdr:to>
      <xdr:col>19</xdr:col>
      <xdr:colOff>187325</xdr:colOff>
      <xdr:row>27</xdr:row>
      <xdr:rowOff>47262</xdr:rowOff>
    </xdr:to>
    <xdr:sp macro="" textlink="">
      <xdr:nvSpPr>
        <xdr:cNvPr id="81" name="楕円 80">
          <a:extLst>
            <a:ext uri="{FF2B5EF4-FFF2-40B4-BE49-F238E27FC236}">
              <a16:creationId xmlns:a16="http://schemas.microsoft.com/office/drawing/2014/main" id="{04747B8E-BBD2-400D-9E55-953224EEA685}"/>
            </a:ext>
          </a:extLst>
        </xdr:cNvPr>
        <xdr:cNvSpPr/>
      </xdr:nvSpPr>
      <xdr:spPr>
        <a:xfrm>
          <a:off x="4000500" y="5346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26</xdr:row>
      <xdr:rowOff>160292</xdr:rowOff>
    </xdr:from>
    <xdr:to>
      <xdr:col>15</xdr:col>
      <xdr:colOff>187325</xdr:colOff>
      <xdr:row>27</xdr:row>
      <xdr:rowOff>90442</xdr:rowOff>
    </xdr:to>
    <xdr:sp macro="" textlink="">
      <xdr:nvSpPr>
        <xdr:cNvPr id="82" name="楕円 81">
          <a:extLst>
            <a:ext uri="{FF2B5EF4-FFF2-40B4-BE49-F238E27FC236}">
              <a16:creationId xmlns:a16="http://schemas.microsoft.com/office/drawing/2014/main" id="{5D5BA546-EFFD-4417-B324-7EC96AF889B8}"/>
            </a:ext>
          </a:extLst>
        </xdr:cNvPr>
        <xdr:cNvSpPr/>
      </xdr:nvSpPr>
      <xdr:spPr>
        <a:xfrm>
          <a:off x="3238500" y="5389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26</xdr:row>
      <xdr:rowOff>167912</xdr:rowOff>
    </xdr:from>
    <xdr:to>
      <xdr:col>19</xdr:col>
      <xdr:colOff>136525</xdr:colOff>
      <xdr:row>27</xdr:row>
      <xdr:rowOff>39642</xdr:rowOff>
    </xdr:to>
    <xdr:cxnSp macro="">
      <xdr:nvCxnSpPr>
        <xdr:cNvPr id="83" name="直線コネクタ 82">
          <a:extLst>
            <a:ext uri="{FF2B5EF4-FFF2-40B4-BE49-F238E27FC236}">
              <a16:creationId xmlns:a16="http://schemas.microsoft.com/office/drawing/2014/main" id="{3E54D18F-3F13-4347-8244-74C9D93487DB}"/>
            </a:ext>
          </a:extLst>
        </xdr:cNvPr>
        <xdr:cNvCxnSpPr/>
      </xdr:nvCxnSpPr>
      <xdr:spPr>
        <a:xfrm flipV="1">
          <a:off x="3289300" y="5397137"/>
          <a:ext cx="762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27</xdr:row>
      <xdr:rowOff>25853</xdr:rowOff>
    </xdr:from>
    <xdr:to>
      <xdr:col>11</xdr:col>
      <xdr:colOff>187325</xdr:colOff>
      <xdr:row>27</xdr:row>
      <xdr:rowOff>127453</xdr:rowOff>
    </xdr:to>
    <xdr:sp macro="" textlink="">
      <xdr:nvSpPr>
        <xdr:cNvPr id="84" name="楕円 83">
          <a:extLst>
            <a:ext uri="{FF2B5EF4-FFF2-40B4-BE49-F238E27FC236}">
              <a16:creationId xmlns:a16="http://schemas.microsoft.com/office/drawing/2014/main" id="{C5F192AD-42D1-4871-83C9-E46FC31BA334}"/>
            </a:ext>
          </a:extLst>
        </xdr:cNvPr>
        <xdr:cNvSpPr/>
      </xdr:nvSpPr>
      <xdr:spPr>
        <a:xfrm>
          <a:off x="2476500" y="542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27</xdr:row>
      <xdr:rowOff>39642</xdr:rowOff>
    </xdr:from>
    <xdr:to>
      <xdr:col>15</xdr:col>
      <xdr:colOff>136525</xdr:colOff>
      <xdr:row>27</xdr:row>
      <xdr:rowOff>76653</xdr:rowOff>
    </xdr:to>
    <xdr:cxnSp macro="">
      <xdr:nvCxnSpPr>
        <xdr:cNvPr id="85" name="直線コネクタ 84">
          <a:extLst>
            <a:ext uri="{FF2B5EF4-FFF2-40B4-BE49-F238E27FC236}">
              <a16:creationId xmlns:a16="http://schemas.microsoft.com/office/drawing/2014/main" id="{B9A0C991-75E8-4F33-A71F-F88AD7139C7D}"/>
            </a:ext>
          </a:extLst>
        </xdr:cNvPr>
        <xdr:cNvCxnSpPr/>
      </xdr:nvCxnSpPr>
      <xdr:spPr>
        <a:xfrm flipV="1">
          <a:off x="2527300" y="5440317"/>
          <a:ext cx="762000" cy="37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39115</xdr:rowOff>
    </xdr:from>
    <xdr:ext cx="405111" cy="259045"/>
    <xdr:sp macro="" textlink="">
      <xdr:nvSpPr>
        <xdr:cNvPr id="86" name="n_1aveValue有形固定資産減価償却率">
          <a:extLst>
            <a:ext uri="{FF2B5EF4-FFF2-40B4-BE49-F238E27FC236}">
              <a16:creationId xmlns:a16="http://schemas.microsoft.com/office/drawing/2014/main" id="{6FA07944-6567-4868-881F-64F6A1495E0D}"/>
            </a:ext>
          </a:extLst>
        </xdr:cNvPr>
        <xdr:cNvSpPr txBox="1"/>
      </xdr:nvSpPr>
      <xdr:spPr>
        <a:xfrm>
          <a:off x="3836044" y="5954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79210</xdr:rowOff>
    </xdr:from>
    <xdr:ext cx="405111" cy="259045"/>
    <xdr:sp macro="" textlink="">
      <xdr:nvSpPr>
        <xdr:cNvPr id="87" name="n_2aveValue有形固定資産減価償却率">
          <a:extLst>
            <a:ext uri="{FF2B5EF4-FFF2-40B4-BE49-F238E27FC236}">
              <a16:creationId xmlns:a16="http://schemas.microsoft.com/office/drawing/2014/main" id="{88EC8365-DA3E-43FE-9E57-E268C5BF5ECF}"/>
            </a:ext>
          </a:extLst>
        </xdr:cNvPr>
        <xdr:cNvSpPr txBox="1"/>
      </xdr:nvSpPr>
      <xdr:spPr>
        <a:xfrm>
          <a:off x="3086744" y="5994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134728</xdr:rowOff>
    </xdr:from>
    <xdr:ext cx="405111" cy="259045"/>
    <xdr:sp macro="" textlink="">
      <xdr:nvSpPr>
        <xdr:cNvPr id="88" name="n_3aveValue有形固定資産減価償却率">
          <a:extLst>
            <a:ext uri="{FF2B5EF4-FFF2-40B4-BE49-F238E27FC236}">
              <a16:creationId xmlns:a16="http://schemas.microsoft.com/office/drawing/2014/main" id="{05F68EB1-A719-47F2-BBED-C658F4A562BE}"/>
            </a:ext>
          </a:extLst>
        </xdr:cNvPr>
        <xdr:cNvSpPr txBox="1"/>
      </xdr:nvSpPr>
      <xdr:spPr>
        <a:xfrm>
          <a:off x="2324744" y="6049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25</xdr:row>
      <xdr:rowOff>63789</xdr:rowOff>
    </xdr:from>
    <xdr:ext cx="405111" cy="259045"/>
    <xdr:sp macro="" textlink="">
      <xdr:nvSpPr>
        <xdr:cNvPr id="89" name="n_1mainValue有形固定資産減価償却率">
          <a:extLst>
            <a:ext uri="{FF2B5EF4-FFF2-40B4-BE49-F238E27FC236}">
              <a16:creationId xmlns:a16="http://schemas.microsoft.com/office/drawing/2014/main" id="{677F7570-4F64-4FA0-93DD-D3572FE6B9CD}"/>
            </a:ext>
          </a:extLst>
        </xdr:cNvPr>
        <xdr:cNvSpPr txBox="1"/>
      </xdr:nvSpPr>
      <xdr:spPr>
        <a:xfrm>
          <a:off x="3836044" y="51215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25</xdr:row>
      <xdr:rowOff>106969</xdr:rowOff>
    </xdr:from>
    <xdr:ext cx="405111" cy="259045"/>
    <xdr:sp macro="" textlink="">
      <xdr:nvSpPr>
        <xdr:cNvPr id="90" name="n_2mainValue有形固定資産減価償却率">
          <a:extLst>
            <a:ext uri="{FF2B5EF4-FFF2-40B4-BE49-F238E27FC236}">
              <a16:creationId xmlns:a16="http://schemas.microsoft.com/office/drawing/2014/main" id="{8177BDDA-4002-49F5-A079-8BC8076C8DBA}"/>
            </a:ext>
          </a:extLst>
        </xdr:cNvPr>
        <xdr:cNvSpPr txBox="1"/>
      </xdr:nvSpPr>
      <xdr:spPr>
        <a:xfrm>
          <a:off x="3086744" y="51647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25</xdr:row>
      <xdr:rowOff>143980</xdr:rowOff>
    </xdr:from>
    <xdr:ext cx="405111" cy="259045"/>
    <xdr:sp macro="" textlink="">
      <xdr:nvSpPr>
        <xdr:cNvPr id="91" name="n_3mainValue有形固定資産減価償却率">
          <a:extLst>
            <a:ext uri="{FF2B5EF4-FFF2-40B4-BE49-F238E27FC236}">
              <a16:creationId xmlns:a16="http://schemas.microsoft.com/office/drawing/2014/main" id="{FDD42FD9-D6BE-41EA-8A08-FA71CD5789E6}"/>
            </a:ext>
          </a:extLst>
        </xdr:cNvPr>
        <xdr:cNvSpPr txBox="1"/>
      </xdr:nvSpPr>
      <xdr:spPr>
        <a:xfrm>
          <a:off x="2324744" y="5201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2" name="正方形/長方形 91">
          <a:extLst>
            <a:ext uri="{FF2B5EF4-FFF2-40B4-BE49-F238E27FC236}">
              <a16:creationId xmlns:a16="http://schemas.microsoft.com/office/drawing/2014/main" id="{4993D2DB-E28B-4946-911E-7E936FA0CFDE}"/>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3" name="正方形/長方形 92">
          <a:extLst>
            <a:ext uri="{FF2B5EF4-FFF2-40B4-BE49-F238E27FC236}">
              <a16:creationId xmlns:a16="http://schemas.microsoft.com/office/drawing/2014/main" id="{3B62564C-EF34-45F6-A016-36AC83747988}"/>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4" name="正方形/長方形 93">
          <a:extLst>
            <a:ext uri="{FF2B5EF4-FFF2-40B4-BE49-F238E27FC236}">
              <a16:creationId xmlns:a16="http://schemas.microsoft.com/office/drawing/2014/main" id="{2EBD559B-6B37-4E17-8EE7-6C8FB7727D59}"/>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[ 606.7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5" name="正方形/長方形 94">
          <a:extLst>
            <a:ext uri="{FF2B5EF4-FFF2-40B4-BE49-F238E27FC236}">
              <a16:creationId xmlns:a16="http://schemas.microsoft.com/office/drawing/2014/main" id="{1F78F772-AB44-41F9-817D-5DE2EDA89E8C}"/>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6" name="正方形/長方形 95">
          <a:extLst>
            <a:ext uri="{FF2B5EF4-FFF2-40B4-BE49-F238E27FC236}">
              <a16:creationId xmlns:a16="http://schemas.microsoft.com/office/drawing/2014/main" id="{9F098E93-6F2F-45A0-92F3-AB0CA85E3115}"/>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7" name="正方形/長方形 96">
          <a:extLst>
            <a:ext uri="{FF2B5EF4-FFF2-40B4-BE49-F238E27FC236}">
              <a16:creationId xmlns:a16="http://schemas.microsoft.com/office/drawing/2014/main" id="{71849DEB-290E-4576-A1EB-6BCD3AC8DA1E}"/>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8" name="正方形/長方形 97">
          <a:extLst>
            <a:ext uri="{FF2B5EF4-FFF2-40B4-BE49-F238E27FC236}">
              <a16:creationId xmlns:a16="http://schemas.microsoft.com/office/drawing/2014/main" id="{83D08AA0-76B5-4B10-9988-E750647B9EA6}"/>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9" name="正方形/長方形 98">
          <a:extLst>
            <a:ext uri="{FF2B5EF4-FFF2-40B4-BE49-F238E27FC236}">
              <a16:creationId xmlns:a16="http://schemas.microsoft.com/office/drawing/2014/main" id="{DFCAA7F7-B775-4F2C-A21D-8511AFB54F2B}"/>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0" name="正方形/長方形 99">
          <a:extLst>
            <a:ext uri="{FF2B5EF4-FFF2-40B4-BE49-F238E27FC236}">
              <a16:creationId xmlns:a16="http://schemas.microsoft.com/office/drawing/2014/main" id="{695ED06A-5BC1-4756-A166-745B53ED7764}"/>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1" name="正方形/長方形 100">
          <a:extLst>
            <a:ext uri="{FF2B5EF4-FFF2-40B4-BE49-F238E27FC236}">
              <a16:creationId xmlns:a16="http://schemas.microsoft.com/office/drawing/2014/main" id="{A2F80C2E-EC2C-4663-8356-4569ED6C124D}"/>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2" name="正方形/長方形 101">
          <a:extLst>
            <a:ext uri="{FF2B5EF4-FFF2-40B4-BE49-F238E27FC236}">
              <a16:creationId xmlns:a16="http://schemas.microsoft.com/office/drawing/2014/main" id="{FA62A8D6-2FF5-4FD0-A2D8-3F20FBD3BAA3}"/>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3" name="正方形/長方形 102">
          <a:extLst>
            <a:ext uri="{FF2B5EF4-FFF2-40B4-BE49-F238E27FC236}">
              <a16:creationId xmlns:a16="http://schemas.microsoft.com/office/drawing/2014/main" id="{A904C283-96D8-4590-BBD3-3F4CF953F0E8}"/>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4" name="テキスト ボックス 103">
          <a:extLst>
            <a:ext uri="{FF2B5EF4-FFF2-40B4-BE49-F238E27FC236}">
              <a16:creationId xmlns:a16="http://schemas.microsoft.com/office/drawing/2014/main" id="{12C64CCF-0883-4AD1-BC85-21BDFA5610B9}"/>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平成</a:t>
          </a:r>
          <a:r>
            <a:rPr kumimoji="1" lang="en-US" altLang="ja-JP" sz="1000">
              <a:latin typeface="ＭＳ Ｐゴシック" panose="020B0600070205080204" pitchFamily="50" charset="-128"/>
              <a:ea typeface="ＭＳ Ｐゴシック" panose="020B0600070205080204" pitchFamily="50" charset="-128"/>
            </a:rPr>
            <a:t>25</a:t>
          </a:r>
          <a:r>
            <a:rPr kumimoji="1" lang="ja-JP" altLang="en-US" sz="1000">
              <a:latin typeface="ＭＳ Ｐゴシック" panose="020B0600070205080204" pitchFamily="50" charset="-128"/>
              <a:ea typeface="ＭＳ Ｐゴシック" panose="020B0600070205080204" pitchFamily="50" charset="-128"/>
            </a:rPr>
            <a:t>年度から平成</a:t>
          </a:r>
          <a:r>
            <a:rPr kumimoji="1" lang="en-US" altLang="ja-JP" sz="1000">
              <a:latin typeface="ＭＳ Ｐゴシック" panose="020B0600070205080204" pitchFamily="50" charset="-128"/>
              <a:ea typeface="ＭＳ Ｐゴシック" panose="020B0600070205080204" pitchFamily="50" charset="-128"/>
            </a:rPr>
            <a:t>26</a:t>
          </a:r>
          <a:r>
            <a:rPr kumimoji="1" lang="ja-JP" altLang="en-US" sz="1000">
              <a:latin typeface="ＭＳ Ｐゴシック" panose="020B0600070205080204" pitchFamily="50" charset="-128"/>
              <a:ea typeface="ＭＳ Ｐゴシック" panose="020B0600070205080204" pitchFamily="50" charset="-128"/>
            </a:rPr>
            <a:t>年度にかけて実施された図書館建設事業債の元金償還が平成</a:t>
          </a:r>
          <a:r>
            <a:rPr kumimoji="1" lang="en-US" altLang="ja-JP" sz="1000">
              <a:latin typeface="ＭＳ Ｐゴシック" panose="020B0600070205080204" pitchFamily="50" charset="-128"/>
              <a:ea typeface="ＭＳ Ｐゴシック" panose="020B0600070205080204" pitchFamily="50" charset="-128"/>
            </a:rPr>
            <a:t>29</a:t>
          </a:r>
          <a:r>
            <a:rPr kumimoji="1" lang="ja-JP" altLang="en-US" sz="1000">
              <a:latin typeface="ＭＳ Ｐゴシック" panose="020B0600070205080204" pitchFamily="50" charset="-128"/>
              <a:ea typeface="ＭＳ Ｐゴシック" panose="020B0600070205080204" pitchFamily="50" charset="-128"/>
            </a:rPr>
            <a:t>年度から開始されたことより、地方債現在高は減少傾向にあるものの、類似団体と比べて扶助費・物件費が高い水準になっていることや、町税をもとに算出される標準財政規模が減少傾向にあるため、債務償還比率も類似団体と比較して高くなっている。物件費については、主な要因である町独自の施策に対する業務委託に係る割合が高くなっているが、その中のひとつである生ごみ収集運搬等業務委託（生ごみたい肥化事業）については、行財政改革の一環で平成</a:t>
          </a:r>
          <a:r>
            <a:rPr kumimoji="1" lang="en-US" altLang="ja-JP" sz="1000">
              <a:latin typeface="ＭＳ Ｐゴシック" panose="020B0600070205080204" pitchFamily="50" charset="-128"/>
              <a:ea typeface="ＭＳ Ｐゴシック" panose="020B0600070205080204" pitchFamily="50" charset="-128"/>
            </a:rPr>
            <a:t>30</a:t>
          </a:r>
          <a:r>
            <a:rPr kumimoji="1" lang="ja-JP" altLang="en-US" sz="1000">
              <a:latin typeface="ＭＳ Ｐゴシック" panose="020B0600070205080204" pitchFamily="50" charset="-128"/>
              <a:ea typeface="ＭＳ Ｐゴシック" panose="020B0600070205080204" pitchFamily="50" charset="-128"/>
            </a:rPr>
            <a:t>年度をもって廃止となっている。今後も引き続き、財政の健全化に向けた取り組みを実施していく。</a:t>
          </a:r>
        </a:p>
      </xdr:txBody>
    </xdr:sp>
    <xdr:clientData/>
  </xdr:twoCellAnchor>
  <xdr:oneCellAnchor>
    <xdr:from>
      <xdr:col>57</xdr:col>
      <xdr:colOff>111125</xdr:colOff>
      <xdr:row>23</xdr:row>
      <xdr:rowOff>47625</xdr:rowOff>
    </xdr:from>
    <xdr:ext cx="349839" cy="225703"/>
    <xdr:sp macro="" textlink="">
      <xdr:nvSpPr>
        <xdr:cNvPr id="105" name="テキスト ボックス 104">
          <a:extLst>
            <a:ext uri="{FF2B5EF4-FFF2-40B4-BE49-F238E27FC236}">
              <a16:creationId xmlns:a16="http://schemas.microsoft.com/office/drawing/2014/main" id="{392C4694-DD54-4D29-9B1E-68BE115A3EF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6" name="直線コネクタ 105">
          <a:extLst>
            <a:ext uri="{FF2B5EF4-FFF2-40B4-BE49-F238E27FC236}">
              <a16:creationId xmlns:a16="http://schemas.microsoft.com/office/drawing/2014/main" id="{7BC52171-5607-42F2-A45B-04633EB59D5E}"/>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7" name="直線コネクタ 106">
          <a:extLst>
            <a:ext uri="{FF2B5EF4-FFF2-40B4-BE49-F238E27FC236}">
              <a16:creationId xmlns:a16="http://schemas.microsoft.com/office/drawing/2014/main" id="{633BD675-DB00-41E0-B86D-9F79F303402D}"/>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8" name="テキスト ボックス 107">
          <a:extLst>
            <a:ext uri="{FF2B5EF4-FFF2-40B4-BE49-F238E27FC236}">
              <a16:creationId xmlns:a16="http://schemas.microsoft.com/office/drawing/2014/main" id="{35FC11C8-26D3-4D34-8994-A9DBE1448235}"/>
            </a:ext>
          </a:extLst>
        </xdr:cNvPr>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9" name="直線コネクタ 108">
          <a:extLst>
            <a:ext uri="{FF2B5EF4-FFF2-40B4-BE49-F238E27FC236}">
              <a16:creationId xmlns:a16="http://schemas.microsoft.com/office/drawing/2014/main" id="{C236F43C-6823-470B-BE39-354AADDAB08D}"/>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0" name="テキスト ボックス 109">
          <a:extLst>
            <a:ext uri="{FF2B5EF4-FFF2-40B4-BE49-F238E27FC236}">
              <a16:creationId xmlns:a16="http://schemas.microsoft.com/office/drawing/2014/main" id="{317B21B4-6FBF-43E0-9715-E4436B3D32C5}"/>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1" name="直線コネクタ 110">
          <a:extLst>
            <a:ext uri="{FF2B5EF4-FFF2-40B4-BE49-F238E27FC236}">
              <a16:creationId xmlns:a16="http://schemas.microsoft.com/office/drawing/2014/main" id="{9E8643CB-8D7F-4DA7-B695-C16E19264D50}"/>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2" name="テキスト ボックス 111">
          <a:extLst>
            <a:ext uri="{FF2B5EF4-FFF2-40B4-BE49-F238E27FC236}">
              <a16:creationId xmlns:a16="http://schemas.microsoft.com/office/drawing/2014/main" id="{D7D0AD5C-2099-4B3E-ACDC-5C39ADC8C40D}"/>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3" name="直線コネクタ 112">
          <a:extLst>
            <a:ext uri="{FF2B5EF4-FFF2-40B4-BE49-F238E27FC236}">
              <a16:creationId xmlns:a16="http://schemas.microsoft.com/office/drawing/2014/main" id="{C2784217-6788-4B37-858A-7CF8B74C7A0D}"/>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4" name="テキスト ボックス 113">
          <a:extLst>
            <a:ext uri="{FF2B5EF4-FFF2-40B4-BE49-F238E27FC236}">
              <a16:creationId xmlns:a16="http://schemas.microsoft.com/office/drawing/2014/main" id="{E3C55196-ED53-4133-BAAF-0FDF17B6DFCF}"/>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5" name="直線コネクタ 114">
          <a:extLst>
            <a:ext uri="{FF2B5EF4-FFF2-40B4-BE49-F238E27FC236}">
              <a16:creationId xmlns:a16="http://schemas.microsoft.com/office/drawing/2014/main" id="{0F36B2C6-4765-4920-AA93-3E59C1C98B08}"/>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16" name="テキスト ボックス 115">
          <a:extLst>
            <a:ext uri="{FF2B5EF4-FFF2-40B4-BE49-F238E27FC236}">
              <a16:creationId xmlns:a16="http://schemas.microsoft.com/office/drawing/2014/main" id="{2BC5C587-5873-415C-8470-0F013CB3F7E9}"/>
            </a:ext>
          </a:extLst>
        </xdr:cNvPr>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7" name="直線コネクタ 116">
          <a:extLst>
            <a:ext uri="{FF2B5EF4-FFF2-40B4-BE49-F238E27FC236}">
              <a16:creationId xmlns:a16="http://schemas.microsoft.com/office/drawing/2014/main" id="{8ED029C1-B054-4A0F-9B20-356660BDEB03}"/>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8" name="テキスト ボックス 117">
          <a:extLst>
            <a:ext uri="{FF2B5EF4-FFF2-40B4-BE49-F238E27FC236}">
              <a16:creationId xmlns:a16="http://schemas.microsoft.com/office/drawing/2014/main" id="{87C9E0E5-B573-42C5-A8AA-002B310C30D7}"/>
            </a:ext>
          </a:extLst>
        </xdr:cNvPr>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9" name="債務償還比率グラフ枠">
          <a:extLst>
            <a:ext uri="{FF2B5EF4-FFF2-40B4-BE49-F238E27FC236}">
              <a16:creationId xmlns:a16="http://schemas.microsoft.com/office/drawing/2014/main" id="{33695C4D-0565-47AF-9263-E65559BAB61D}"/>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125060</xdr:rowOff>
    </xdr:from>
    <xdr:to>
      <xdr:col>76</xdr:col>
      <xdr:colOff>21589</xdr:colOff>
      <xdr:row>34</xdr:row>
      <xdr:rowOff>151342</xdr:rowOff>
    </xdr:to>
    <xdr:cxnSp macro="">
      <xdr:nvCxnSpPr>
        <xdr:cNvPr id="120" name="直線コネクタ 119">
          <a:extLst>
            <a:ext uri="{FF2B5EF4-FFF2-40B4-BE49-F238E27FC236}">
              <a16:creationId xmlns:a16="http://schemas.microsoft.com/office/drawing/2014/main" id="{5B568BC2-7C4A-4BA1-B68F-37AA13DF4A65}"/>
            </a:ext>
          </a:extLst>
        </xdr:cNvPr>
        <xdr:cNvCxnSpPr/>
      </xdr:nvCxnSpPr>
      <xdr:spPr>
        <a:xfrm flipV="1">
          <a:off x="14793595" y="5525735"/>
          <a:ext cx="1269" cy="1226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1" name="債務償還比率最小値テキスト">
          <a:extLst>
            <a:ext uri="{FF2B5EF4-FFF2-40B4-BE49-F238E27FC236}">
              <a16:creationId xmlns:a16="http://schemas.microsoft.com/office/drawing/2014/main" id="{F40405AF-FC06-44F2-A5A1-722ACF53849A}"/>
            </a:ext>
          </a:extLst>
        </xdr:cNvPr>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2" name="直線コネクタ 121">
          <a:extLst>
            <a:ext uri="{FF2B5EF4-FFF2-40B4-BE49-F238E27FC236}">
              <a16:creationId xmlns:a16="http://schemas.microsoft.com/office/drawing/2014/main" id="{A40D4CF7-A77C-4832-BE27-6E1428B552C7}"/>
            </a:ext>
          </a:extLst>
        </xdr:cNvPr>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71737</xdr:rowOff>
    </xdr:from>
    <xdr:ext cx="560923" cy="259045"/>
    <xdr:sp macro="" textlink="">
      <xdr:nvSpPr>
        <xdr:cNvPr id="123" name="債務償還比率最大値テキスト">
          <a:extLst>
            <a:ext uri="{FF2B5EF4-FFF2-40B4-BE49-F238E27FC236}">
              <a16:creationId xmlns:a16="http://schemas.microsoft.com/office/drawing/2014/main" id="{483E8918-3C45-4786-A0EE-F180133A7CF2}"/>
            </a:ext>
          </a:extLst>
        </xdr:cNvPr>
        <xdr:cNvSpPr txBox="1"/>
      </xdr:nvSpPr>
      <xdr:spPr>
        <a:xfrm>
          <a:off x="14846300" y="5300962"/>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125060</xdr:rowOff>
    </xdr:from>
    <xdr:to>
      <xdr:col>76</xdr:col>
      <xdr:colOff>111125</xdr:colOff>
      <xdr:row>27</xdr:row>
      <xdr:rowOff>125060</xdr:rowOff>
    </xdr:to>
    <xdr:cxnSp macro="">
      <xdr:nvCxnSpPr>
        <xdr:cNvPr id="124" name="直線コネクタ 123">
          <a:extLst>
            <a:ext uri="{FF2B5EF4-FFF2-40B4-BE49-F238E27FC236}">
              <a16:creationId xmlns:a16="http://schemas.microsoft.com/office/drawing/2014/main" id="{A06628B2-DE03-4271-82FF-03A80CA6DB8A}"/>
            </a:ext>
          </a:extLst>
        </xdr:cNvPr>
        <xdr:cNvCxnSpPr/>
      </xdr:nvCxnSpPr>
      <xdr:spPr>
        <a:xfrm>
          <a:off x="14706600" y="5525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141657</xdr:rowOff>
    </xdr:from>
    <xdr:ext cx="469744" cy="259045"/>
    <xdr:sp macro="" textlink="">
      <xdr:nvSpPr>
        <xdr:cNvPr id="125" name="債務償還比率平均値テキスト">
          <a:extLst>
            <a:ext uri="{FF2B5EF4-FFF2-40B4-BE49-F238E27FC236}">
              <a16:creationId xmlns:a16="http://schemas.microsoft.com/office/drawing/2014/main" id="{4D533AFC-7F8A-4B57-9DCD-BDBD6C85CEFE}"/>
            </a:ext>
          </a:extLst>
        </xdr:cNvPr>
        <xdr:cNvSpPr txBox="1"/>
      </xdr:nvSpPr>
      <xdr:spPr>
        <a:xfrm>
          <a:off x="14846300" y="60566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163230</xdr:rowOff>
    </xdr:from>
    <xdr:to>
      <xdr:col>76</xdr:col>
      <xdr:colOff>73025</xdr:colOff>
      <xdr:row>31</xdr:row>
      <xdr:rowOff>93380</xdr:rowOff>
    </xdr:to>
    <xdr:sp macro="" textlink="">
      <xdr:nvSpPr>
        <xdr:cNvPr id="126" name="フローチャート: 判断 125">
          <a:extLst>
            <a:ext uri="{FF2B5EF4-FFF2-40B4-BE49-F238E27FC236}">
              <a16:creationId xmlns:a16="http://schemas.microsoft.com/office/drawing/2014/main" id="{4B434057-D03F-4C57-8BBE-1EB846C054EF}"/>
            </a:ext>
          </a:extLst>
        </xdr:cNvPr>
        <xdr:cNvSpPr/>
      </xdr:nvSpPr>
      <xdr:spPr>
        <a:xfrm>
          <a:off x="14744700" y="607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144519</xdr:rowOff>
    </xdr:from>
    <xdr:to>
      <xdr:col>72</xdr:col>
      <xdr:colOff>123825</xdr:colOff>
      <xdr:row>31</xdr:row>
      <xdr:rowOff>74669</xdr:rowOff>
    </xdr:to>
    <xdr:sp macro="" textlink="">
      <xdr:nvSpPr>
        <xdr:cNvPr id="127" name="フローチャート: 判断 126">
          <a:extLst>
            <a:ext uri="{FF2B5EF4-FFF2-40B4-BE49-F238E27FC236}">
              <a16:creationId xmlns:a16="http://schemas.microsoft.com/office/drawing/2014/main" id="{D6270C80-2EDE-4075-B701-C1CFE2FBF7FE}"/>
            </a:ext>
          </a:extLst>
        </xdr:cNvPr>
        <xdr:cNvSpPr/>
      </xdr:nvSpPr>
      <xdr:spPr>
        <a:xfrm>
          <a:off x="14033500" y="6059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8" name="テキスト ボックス 127">
          <a:extLst>
            <a:ext uri="{FF2B5EF4-FFF2-40B4-BE49-F238E27FC236}">
              <a16:creationId xmlns:a16="http://schemas.microsoft.com/office/drawing/2014/main" id="{E1FE4156-D39B-455A-B207-8B24C40A8889}"/>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9" name="テキスト ボックス 128">
          <a:extLst>
            <a:ext uri="{FF2B5EF4-FFF2-40B4-BE49-F238E27FC236}">
              <a16:creationId xmlns:a16="http://schemas.microsoft.com/office/drawing/2014/main" id="{F2F5266D-BCBF-456F-AB2D-3DCA81BBDECC}"/>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0" name="テキスト ボックス 129">
          <a:extLst>
            <a:ext uri="{FF2B5EF4-FFF2-40B4-BE49-F238E27FC236}">
              <a16:creationId xmlns:a16="http://schemas.microsoft.com/office/drawing/2014/main" id="{AB5E93FE-D0CE-43FF-9855-D617B61B4C76}"/>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1" name="テキスト ボックス 130">
          <a:extLst>
            <a:ext uri="{FF2B5EF4-FFF2-40B4-BE49-F238E27FC236}">
              <a16:creationId xmlns:a16="http://schemas.microsoft.com/office/drawing/2014/main" id="{C46B2F8D-0B40-446F-B64B-C247E1A3E5E1}"/>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2" name="テキスト ボックス 131">
          <a:extLst>
            <a:ext uri="{FF2B5EF4-FFF2-40B4-BE49-F238E27FC236}">
              <a16:creationId xmlns:a16="http://schemas.microsoft.com/office/drawing/2014/main" id="{9AD10AB3-3F19-45AA-BFAB-DCA6F767CFB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58639</xdr:rowOff>
    </xdr:from>
    <xdr:to>
      <xdr:col>76</xdr:col>
      <xdr:colOff>73025</xdr:colOff>
      <xdr:row>30</xdr:row>
      <xdr:rowOff>160239</xdr:rowOff>
    </xdr:to>
    <xdr:sp macro="" textlink="">
      <xdr:nvSpPr>
        <xdr:cNvPr id="133" name="楕円 132">
          <a:extLst>
            <a:ext uri="{FF2B5EF4-FFF2-40B4-BE49-F238E27FC236}">
              <a16:creationId xmlns:a16="http://schemas.microsoft.com/office/drawing/2014/main" id="{AC1D97F9-9214-4F24-A555-F31A1311F2C8}"/>
            </a:ext>
          </a:extLst>
        </xdr:cNvPr>
        <xdr:cNvSpPr/>
      </xdr:nvSpPr>
      <xdr:spPr>
        <a:xfrm>
          <a:off x="14744700" y="5973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81516</xdr:rowOff>
    </xdr:from>
    <xdr:ext cx="469744" cy="259045"/>
    <xdr:sp macro="" textlink="">
      <xdr:nvSpPr>
        <xdr:cNvPr id="134" name="債務償還比率該当値テキスト">
          <a:extLst>
            <a:ext uri="{FF2B5EF4-FFF2-40B4-BE49-F238E27FC236}">
              <a16:creationId xmlns:a16="http://schemas.microsoft.com/office/drawing/2014/main" id="{6EDD8F4F-CD2E-4652-8E1A-DD3A68E1CCFA}"/>
            </a:ext>
          </a:extLst>
        </xdr:cNvPr>
        <xdr:cNvSpPr txBox="1"/>
      </xdr:nvSpPr>
      <xdr:spPr>
        <a:xfrm>
          <a:off x="14846300" y="5825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72312</xdr:rowOff>
    </xdr:from>
    <xdr:to>
      <xdr:col>72</xdr:col>
      <xdr:colOff>123825</xdr:colOff>
      <xdr:row>31</xdr:row>
      <xdr:rowOff>2462</xdr:rowOff>
    </xdr:to>
    <xdr:sp macro="" textlink="">
      <xdr:nvSpPr>
        <xdr:cNvPr id="135" name="楕円 134">
          <a:extLst>
            <a:ext uri="{FF2B5EF4-FFF2-40B4-BE49-F238E27FC236}">
              <a16:creationId xmlns:a16="http://schemas.microsoft.com/office/drawing/2014/main" id="{A389CBCD-C93D-4E57-957C-D535A31F06B0}"/>
            </a:ext>
          </a:extLst>
        </xdr:cNvPr>
        <xdr:cNvSpPr/>
      </xdr:nvSpPr>
      <xdr:spPr>
        <a:xfrm>
          <a:off x="14033500" y="5987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109439</xdr:rowOff>
    </xdr:from>
    <xdr:to>
      <xdr:col>76</xdr:col>
      <xdr:colOff>22225</xdr:colOff>
      <xdr:row>30</xdr:row>
      <xdr:rowOff>123112</xdr:rowOff>
    </xdr:to>
    <xdr:cxnSp macro="">
      <xdr:nvCxnSpPr>
        <xdr:cNvPr id="136" name="直線コネクタ 135">
          <a:extLst>
            <a:ext uri="{FF2B5EF4-FFF2-40B4-BE49-F238E27FC236}">
              <a16:creationId xmlns:a16="http://schemas.microsoft.com/office/drawing/2014/main" id="{97A2F6D7-86A9-4455-AEBF-D8B284A31206}"/>
            </a:ext>
          </a:extLst>
        </xdr:cNvPr>
        <xdr:cNvCxnSpPr/>
      </xdr:nvCxnSpPr>
      <xdr:spPr>
        <a:xfrm flipV="1">
          <a:off x="14084300" y="6024464"/>
          <a:ext cx="711200" cy="13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65796</xdr:rowOff>
    </xdr:from>
    <xdr:ext cx="469744" cy="259045"/>
    <xdr:sp macro="" textlink="">
      <xdr:nvSpPr>
        <xdr:cNvPr id="137" name="n_1aveValue債務償還比率">
          <a:extLst>
            <a:ext uri="{FF2B5EF4-FFF2-40B4-BE49-F238E27FC236}">
              <a16:creationId xmlns:a16="http://schemas.microsoft.com/office/drawing/2014/main" id="{1F0D6D9C-037B-4FEB-A2E5-F9306FBC89C0}"/>
            </a:ext>
          </a:extLst>
        </xdr:cNvPr>
        <xdr:cNvSpPr txBox="1"/>
      </xdr:nvSpPr>
      <xdr:spPr>
        <a:xfrm>
          <a:off x="13836727" y="6152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29</xdr:row>
      <xdr:rowOff>18989</xdr:rowOff>
    </xdr:from>
    <xdr:ext cx="469744" cy="259045"/>
    <xdr:sp macro="" textlink="">
      <xdr:nvSpPr>
        <xdr:cNvPr id="138" name="n_1mainValue債務償還比率">
          <a:extLst>
            <a:ext uri="{FF2B5EF4-FFF2-40B4-BE49-F238E27FC236}">
              <a16:creationId xmlns:a16="http://schemas.microsoft.com/office/drawing/2014/main" id="{05F479D1-1BE4-4002-BEF7-A04E8A756869}"/>
            </a:ext>
          </a:extLst>
        </xdr:cNvPr>
        <xdr:cNvSpPr txBox="1"/>
      </xdr:nvSpPr>
      <xdr:spPr>
        <a:xfrm>
          <a:off x="13836727" y="5762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9" name="正方形/長方形 138">
          <a:extLst>
            <a:ext uri="{FF2B5EF4-FFF2-40B4-BE49-F238E27FC236}">
              <a16:creationId xmlns:a16="http://schemas.microsoft.com/office/drawing/2014/main" id="{06936A27-1296-4FCE-B9CB-128BC3354043}"/>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0" name="正方形/長方形 139">
          <a:extLst>
            <a:ext uri="{FF2B5EF4-FFF2-40B4-BE49-F238E27FC236}">
              <a16:creationId xmlns:a16="http://schemas.microsoft.com/office/drawing/2014/main" id="{A3514D03-D594-4252-AD57-DEE715B645F1}"/>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1" name="テキスト ボックス 140">
          <a:extLst>
            <a:ext uri="{FF2B5EF4-FFF2-40B4-BE49-F238E27FC236}">
              <a16:creationId xmlns:a16="http://schemas.microsoft.com/office/drawing/2014/main" id="{7EC2FA8B-CE82-4C94-9D49-4245EAA40BED}"/>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2" name="テキスト ボックス 141">
          <a:extLst>
            <a:ext uri="{FF2B5EF4-FFF2-40B4-BE49-F238E27FC236}">
              <a16:creationId xmlns:a16="http://schemas.microsoft.com/office/drawing/2014/main" id="{A6AAAA72-ABF5-4CC2-B6C8-D18991ABF617}"/>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3" name="テキスト ボックス 142">
          <a:extLst>
            <a:ext uri="{FF2B5EF4-FFF2-40B4-BE49-F238E27FC236}">
              <a16:creationId xmlns:a16="http://schemas.microsoft.com/office/drawing/2014/main" id="{9AB7D2C3-80C8-40A5-8122-1F8422A604B7}"/>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4" name="テキスト ボックス 143">
          <a:extLst>
            <a:ext uri="{FF2B5EF4-FFF2-40B4-BE49-F238E27FC236}">
              <a16:creationId xmlns:a16="http://schemas.microsoft.com/office/drawing/2014/main" id="{8AE06C9D-4D58-43B8-A736-0D050D747858}"/>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A5B3F7-AED1-43E9-AA54-30B6A0BAFBE2}"/>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A68A7709-1A74-40F9-B434-C4A09C54A42D}"/>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7D0E3C19-603F-477F-A89F-1425B284FE97}"/>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4051B560-4C46-4CDE-B263-FC9B0A2BB5DD}"/>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新潟県聖籠町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5E737A1B-4C8C-413A-979F-CF192737DB04}"/>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99F290BD-AA37-4BA4-8F3A-3322FCBCF164}"/>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BC00C49F-9B60-4563-B696-34A685E27BCF}"/>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CDA6FB6B-D25E-4535-8D40-7D0EBC066AF2}"/>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B60DF17D-D2CA-4F92-B60A-9DE541E00884}"/>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20908482-C75F-49E4-9FD4-9D3FAFE36F3E}"/>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14,365
14,147
37.58
7,240,996
6,741,845
489,471
4,693,927
2,912,648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C0193374-F5CE-440D-850B-674711557064}"/>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EFA0C82B-7D71-4616-A32D-43E8F1C08EA4}"/>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20E41261-7CFE-41B1-AE07-1E4283A5BE74}"/>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44.2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183CE395-F00B-46EF-A24E-8833A0EA7062}"/>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FC74EF6A-AF9F-4624-8722-3F87C9C128C5}"/>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5BE9D81F-5F12-4971-A681-D508036092E5}"/>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F3F127B3-AC07-40B8-9762-FC6D9AB43606}"/>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188B857A-A0F8-4B2A-9D5C-F9584548BB66}"/>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D9F5D125-4952-4C58-9799-88952BDABD65}"/>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7306B82-A672-4520-8C30-08410DB41BD2}"/>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1C6A44D9-E570-4780-937E-36B9A2CC676C}"/>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ED4D7F2-AD04-4D38-A846-043B1D21CF0A}"/>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3BDA803A-BBD1-406A-8D18-0F975A7E50BF}"/>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548B9EFC-6F4A-48B9-9B4F-B9339D9144BA}"/>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671F1EF6-2FBF-4CDE-B149-12075E1489A6}"/>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6149F3F7-AB04-4666-A536-336EF0AFC123}"/>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CC10DE72-0F5C-4506-AA40-B89F2167D01B}"/>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5188B63-AB7D-4AE0-91CD-7F06985A9619}"/>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8B1FE18D-A3EF-4E87-ACC9-8C239C75A817}"/>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DEC1B6B2-B8C0-429D-9D8F-B5554F4EE464}"/>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76C28ACC-5717-4305-BB5B-ECD07536BBBB}"/>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2D07EB89-F578-4BB6-BC01-A6727364FE33}"/>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0092D2AD-E834-401D-A392-EE99CB5A2542}"/>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43E8E2F8-CABE-49FF-B1A0-EC1BD04C05A5}"/>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CFD2E51E-2984-446F-8743-370D43B97242}"/>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78FD6DC1-E512-4A4D-8DC4-A2B0516CFFAA}"/>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837AAF87-DEDB-43F4-8802-63C42379970D}"/>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180A1DA0-591B-4475-8E6E-D031CE48BC6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970D9C7F-D96B-437A-966E-3113453F6A36}"/>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0B83AA60-61FE-43CD-AB17-F1519E297A8A}"/>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a:extLst>
            <a:ext uri="{FF2B5EF4-FFF2-40B4-BE49-F238E27FC236}">
              <a16:creationId xmlns:a16="http://schemas.microsoft.com/office/drawing/2014/main" id="{C40442EB-F6AD-48BE-8DC0-E8B0EB5BC958}"/>
            </a:ext>
          </a:extLst>
        </xdr:cNvPr>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a:extLst>
            <a:ext uri="{FF2B5EF4-FFF2-40B4-BE49-F238E27FC236}">
              <a16:creationId xmlns:a16="http://schemas.microsoft.com/office/drawing/2014/main" id="{FDC5E50B-5DE3-4D5C-AF0E-591762F293A7}"/>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a:extLst>
            <a:ext uri="{FF2B5EF4-FFF2-40B4-BE49-F238E27FC236}">
              <a16:creationId xmlns:a16="http://schemas.microsoft.com/office/drawing/2014/main" id="{8B66E52D-0641-4E98-BAE8-E9D1D849CC4E}"/>
            </a:ext>
          </a:extLst>
        </xdr:cNvPr>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a:extLst>
            <a:ext uri="{FF2B5EF4-FFF2-40B4-BE49-F238E27FC236}">
              <a16:creationId xmlns:a16="http://schemas.microsoft.com/office/drawing/2014/main" id="{EB0A1B76-9B97-470A-8E6A-A208C85AE289}"/>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a:extLst>
            <a:ext uri="{FF2B5EF4-FFF2-40B4-BE49-F238E27FC236}">
              <a16:creationId xmlns:a16="http://schemas.microsoft.com/office/drawing/2014/main" id="{9EDEB7A6-7FC3-4C72-8433-4E4B83875FD4}"/>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a:extLst>
            <a:ext uri="{FF2B5EF4-FFF2-40B4-BE49-F238E27FC236}">
              <a16:creationId xmlns:a16="http://schemas.microsoft.com/office/drawing/2014/main" id="{1FC08892-1D56-4F55-8D4F-DF609A0AA16A}"/>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a:extLst>
            <a:ext uri="{FF2B5EF4-FFF2-40B4-BE49-F238E27FC236}">
              <a16:creationId xmlns:a16="http://schemas.microsoft.com/office/drawing/2014/main" id="{2304CDEC-D797-46F9-A88C-DB7E0F89D133}"/>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a:extLst>
            <a:ext uri="{FF2B5EF4-FFF2-40B4-BE49-F238E27FC236}">
              <a16:creationId xmlns:a16="http://schemas.microsoft.com/office/drawing/2014/main" id="{143D840A-FACE-419E-9EA4-101C78631919}"/>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a:extLst>
            <a:ext uri="{FF2B5EF4-FFF2-40B4-BE49-F238E27FC236}">
              <a16:creationId xmlns:a16="http://schemas.microsoft.com/office/drawing/2014/main" id="{DA8FC51E-BA7A-4D33-9F2B-0CA427266DD1}"/>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a:extLst>
            <a:ext uri="{FF2B5EF4-FFF2-40B4-BE49-F238E27FC236}">
              <a16:creationId xmlns:a16="http://schemas.microsoft.com/office/drawing/2014/main" id="{3B260F13-5FC0-40D4-97F2-264E7A89E0A2}"/>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a:extLst>
            <a:ext uri="{FF2B5EF4-FFF2-40B4-BE49-F238E27FC236}">
              <a16:creationId xmlns:a16="http://schemas.microsoft.com/office/drawing/2014/main" id="{C0ABB6B7-BAB6-4DFB-A2D9-4CC8196B0786}"/>
            </a:ext>
          </a:extLst>
        </xdr:cNvPr>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a:extLst>
            <a:ext uri="{FF2B5EF4-FFF2-40B4-BE49-F238E27FC236}">
              <a16:creationId xmlns:a16="http://schemas.microsoft.com/office/drawing/2014/main" id="{FE90F3F0-3DBE-431E-87CE-1D7DB839608C}"/>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a:extLst>
            <a:ext uri="{FF2B5EF4-FFF2-40B4-BE49-F238E27FC236}">
              <a16:creationId xmlns:a16="http://schemas.microsoft.com/office/drawing/2014/main" id="{58889A11-8ABB-4D95-839E-DE5DE62B6D2B}"/>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a:extLst>
            <a:ext uri="{FF2B5EF4-FFF2-40B4-BE49-F238E27FC236}">
              <a16:creationId xmlns:a16="http://schemas.microsoft.com/office/drawing/2014/main" id="{434FA3D0-AE2B-49AD-AB61-0AA788BA5F29}"/>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20955</xdr:rowOff>
    </xdr:from>
    <xdr:to>
      <xdr:col>24</xdr:col>
      <xdr:colOff>62865</xdr:colOff>
      <xdr:row>41</xdr:row>
      <xdr:rowOff>120015</xdr:rowOff>
    </xdr:to>
    <xdr:cxnSp macro="">
      <xdr:nvCxnSpPr>
        <xdr:cNvPr id="56" name="直線コネクタ 55">
          <a:extLst>
            <a:ext uri="{FF2B5EF4-FFF2-40B4-BE49-F238E27FC236}">
              <a16:creationId xmlns:a16="http://schemas.microsoft.com/office/drawing/2014/main" id="{A7E8D260-E431-4A37-A1AB-3B055A94D0A6}"/>
            </a:ext>
          </a:extLst>
        </xdr:cNvPr>
        <xdr:cNvCxnSpPr/>
      </xdr:nvCxnSpPr>
      <xdr:spPr>
        <a:xfrm flipV="1">
          <a:off x="4634865" y="5850255"/>
          <a:ext cx="0" cy="1299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123842</xdr:rowOff>
    </xdr:from>
    <xdr:ext cx="405111" cy="259045"/>
    <xdr:sp macro="" textlink="">
      <xdr:nvSpPr>
        <xdr:cNvPr id="57" name="【道路】&#10;有形固定資産減価償却率最小値テキスト">
          <a:extLst>
            <a:ext uri="{FF2B5EF4-FFF2-40B4-BE49-F238E27FC236}">
              <a16:creationId xmlns:a16="http://schemas.microsoft.com/office/drawing/2014/main" id="{A71FE604-A354-4427-9D09-6B344A5B3469}"/>
            </a:ext>
          </a:extLst>
        </xdr:cNvPr>
        <xdr:cNvSpPr txBox="1"/>
      </xdr:nvSpPr>
      <xdr:spPr>
        <a:xfrm>
          <a:off x="4673600" y="7153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120015</xdr:rowOff>
    </xdr:from>
    <xdr:to>
      <xdr:col>24</xdr:col>
      <xdr:colOff>152400</xdr:colOff>
      <xdr:row>41</xdr:row>
      <xdr:rowOff>120015</xdr:rowOff>
    </xdr:to>
    <xdr:cxnSp macro="">
      <xdr:nvCxnSpPr>
        <xdr:cNvPr id="58" name="直線コネクタ 57">
          <a:extLst>
            <a:ext uri="{FF2B5EF4-FFF2-40B4-BE49-F238E27FC236}">
              <a16:creationId xmlns:a16="http://schemas.microsoft.com/office/drawing/2014/main" id="{A2178556-F738-4DF6-8B3B-EB29639751B0}"/>
            </a:ext>
          </a:extLst>
        </xdr:cNvPr>
        <xdr:cNvCxnSpPr/>
      </xdr:nvCxnSpPr>
      <xdr:spPr>
        <a:xfrm>
          <a:off x="4546600" y="7149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139082</xdr:rowOff>
    </xdr:from>
    <xdr:ext cx="405111" cy="259045"/>
    <xdr:sp macro="" textlink="">
      <xdr:nvSpPr>
        <xdr:cNvPr id="59" name="【道路】&#10;有形固定資産減価償却率最大値テキスト">
          <a:extLst>
            <a:ext uri="{FF2B5EF4-FFF2-40B4-BE49-F238E27FC236}">
              <a16:creationId xmlns:a16="http://schemas.microsoft.com/office/drawing/2014/main" id="{76C85171-4257-4E14-8830-B44BCD09CB2C}"/>
            </a:ext>
          </a:extLst>
        </xdr:cNvPr>
        <xdr:cNvSpPr txBox="1"/>
      </xdr:nvSpPr>
      <xdr:spPr>
        <a:xfrm>
          <a:off x="4673600" y="5625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20955</xdr:rowOff>
    </xdr:from>
    <xdr:to>
      <xdr:col>24</xdr:col>
      <xdr:colOff>152400</xdr:colOff>
      <xdr:row>34</xdr:row>
      <xdr:rowOff>20955</xdr:rowOff>
    </xdr:to>
    <xdr:cxnSp macro="">
      <xdr:nvCxnSpPr>
        <xdr:cNvPr id="60" name="直線コネクタ 59">
          <a:extLst>
            <a:ext uri="{FF2B5EF4-FFF2-40B4-BE49-F238E27FC236}">
              <a16:creationId xmlns:a16="http://schemas.microsoft.com/office/drawing/2014/main" id="{87944E43-4CD3-4A67-9D83-7AB61AB942F9}"/>
            </a:ext>
          </a:extLst>
        </xdr:cNvPr>
        <xdr:cNvCxnSpPr/>
      </xdr:nvCxnSpPr>
      <xdr:spPr>
        <a:xfrm>
          <a:off x="4546600" y="5850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114317</xdr:rowOff>
    </xdr:from>
    <xdr:ext cx="405111" cy="259045"/>
    <xdr:sp macro="" textlink="">
      <xdr:nvSpPr>
        <xdr:cNvPr id="61" name="【道路】&#10;有形固定資産減価償却率平均値テキスト">
          <a:extLst>
            <a:ext uri="{FF2B5EF4-FFF2-40B4-BE49-F238E27FC236}">
              <a16:creationId xmlns:a16="http://schemas.microsoft.com/office/drawing/2014/main" id="{5FEB3AF5-BF17-4D58-A21E-0D20378DC0FE}"/>
            </a:ext>
          </a:extLst>
        </xdr:cNvPr>
        <xdr:cNvSpPr txBox="1"/>
      </xdr:nvSpPr>
      <xdr:spPr>
        <a:xfrm>
          <a:off x="4673600" y="64579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135890</xdr:rowOff>
    </xdr:from>
    <xdr:to>
      <xdr:col>24</xdr:col>
      <xdr:colOff>114300</xdr:colOff>
      <xdr:row>38</xdr:row>
      <xdr:rowOff>66040</xdr:rowOff>
    </xdr:to>
    <xdr:sp macro="" textlink="">
      <xdr:nvSpPr>
        <xdr:cNvPr id="62" name="フローチャート: 判断 61">
          <a:extLst>
            <a:ext uri="{FF2B5EF4-FFF2-40B4-BE49-F238E27FC236}">
              <a16:creationId xmlns:a16="http://schemas.microsoft.com/office/drawing/2014/main" id="{381E0610-7728-427C-9598-00F88980BBDA}"/>
            </a:ext>
          </a:extLst>
        </xdr:cNvPr>
        <xdr:cNvSpPr/>
      </xdr:nvSpPr>
      <xdr:spPr>
        <a:xfrm>
          <a:off x="4584700" y="647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164465</xdr:rowOff>
    </xdr:from>
    <xdr:to>
      <xdr:col>20</xdr:col>
      <xdr:colOff>38100</xdr:colOff>
      <xdr:row>38</xdr:row>
      <xdr:rowOff>94615</xdr:rowOff>
    </xdr:to>
    <xdr:sp macro="" textlink="">
      <xdr:nvSpPr>
        <xdr:cNvPr id="63" name="フローチャート: 判断 62">
          <a:extLst>
            <a:ext uri="{FF2B5EF4-FFF2-40B4-BE49-F238E27FC236}">
              <a16:creationId xmlns:a16="http://schemas.microsoft.com/office/drawing/2014/main" id="{57E14AA4-DF23-4F48-9A12-9687B0A068D3}"/>
            </a:ext>
          </a:extLst>
        </xdr:cNvPr>
        <xdr:cNvSpPr/>
      </xdr:nvSpPr>
      <xdr:spPr>
        <a:xfrm>
          <a:off x="3746500" y="650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21590</xdr:rowOff>
    </xdr:from>
    <xdr:to>
      <xdr:col>15</xdr:col>
      <xdr:colOff>101600</xdr:colOff>
      <xdr:row>38</xdr:row>
      <xdr:rowOff>123190</xdr:rowOff>
    </xdr:to>
    <xdr:sp macro="" textlink="">
      <xdr:nvSpPr>
        <xdr:cNvPr id="64" name="フローチャート: 判断 63">
          <a:extLst>
            <a:ext uri="{FF2B5EF4-FFF2-40B4-BE49-F238E27FC236}">
              <a16:creationId xmlns:a16="http://schemas.microsoft.com/office/drawing/2014/main" id="{31293857-159B-437B-849E-C0432F1FC0FE}"/>
            </a:ext>
          </a:extLst>
        </xdr:cNvPr>
        <xdr:cNvSpPr/>
      </xdr:nvSpPr>
      <xdr:spPr>
        <a:xfrm>
          <a:off x="2857500" y="653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34925</xdr:rowOff>
    </xdr:from>
    <xdr:to>
      <xdr:col>10</xdr:col>
      <xdr:colOff>165100</xdr:colOff>
      <xdr:row>38</xdr:row>
      <xdr:rowOff>136525</xdr:rowOff>
    </xdr:to>
    <xdr:sp macro="" textlink="">
      <xdr:nvSpPr>
        <xdr:cNvPr id="65" name="フローチャート: 判断 64">
          <a:extLst>
            <a:ext uri="{FF2B5EF4-FFF2-40B4-BE49-F238E27FC236}">
              <a16:creationId xmlns:a16="http://schemas.microsoft.com/office/drawing/2014/main" id="{722A5576-090E-40BA-BD89-34CE728DE189}"/>
            </a:ext>
          </a:extLst>
        </xdr:cNvPr>
        <xdr:cNvSpPr/>
      </xdr:nvSpPr>
      <xdr:spPr>
        <a:xfrm>
          <a:off x="1968500" y="655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8EE8C206-395E-44F8-A32D-4A471EF4778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1AE70D02-6274-49C4-BB8B-08E6739EA337}"/>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CCA9532F-55D3-469C-9731-11F119AFFB67}"/>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BA6C5B83-692C-4739-9EAC-BF56C3E50B43}"/>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82F15CA5-D44B-46C1-939C-0F5B18A7BF57}"/>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74930</xdr:rowOff>
    </xdr:from>
    <xdr:to>
      <xdr:col>20</xdr:col>
      <xdr:colOff>38100</xdr:colOff>
      <xdr:row>34</xdr:row>
      <xdr:rowOff>5080</xdr:rowOff>
    </xdr:to>
    <xdr:sp macro="" textlink="">
      <xdr:nvSpPr>
        <xdr:cNvPr id="71" name="楕円 70">
          <a:extLst>
            <a:ext uri="{FF2B5EF4-FFF2-40B4-BE49-F238E27FC236}">
              <a16:creationId xmlns:a16="http://schemas.microsoft.com/office/drawing/2014/main" id="{3A9E918B-7788-44BE-B6B6-5A229E3A1F29}"/>
            </a:ext>
          </a:extLst>
        </xdr:cNvPr>
        <xdr:cNvSpPr/>
      </xdr:nvSpPr>
      <xdr:spPr>
        <a:xfrm>
          <a:off x="3746500" y="5732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33</xdr:row>
      <xdr:rowOff>86360</xdr:rowOff>
    </xdr:from>
    <xdr:to>
      <xdr:col>15</xdr:col>
      <xdr:colOff>101600</xdr:colOff>
      <xdr:row>34</xdr:row>
      <xdr:rowOff>16510</xdr:rowOff>
    </xdr:to>
    <xdr:sp macro="" textlink="">
      <xdr:nvSpPr>
        <xdr:cNvPr id="72" name="楕円 71">
          <a:extLst>
            <a:ext uri="{FF2B5EF4-FFF2-40B4-BE49-F238E27FC236}">
              <a16:creationId xmlns:a16="http://schemas.microsoft.com/office/drawing/2014/main" id="{9E932E65-A408-4D2D-B66F-0959BED7E696}"/>
            </a:ext>
          </a:extLst>
        </xdr:cNvPr>
        <xdr:cNvSpPr/>
      </xdr:nvSpPr>
      <xdr:spPr>
        <a:xfrm>
          <a:off x="2857500" y="5744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125730</xdr:rowOff>
    </xdr:from>
    <xdr:to>
      <xdr:col>19</xdr:col>
      <xdr:colOff>177800</xdr:colOff>
      <xdr:row>33</xdr:row>
      <xdr:rowOff>137160</xdr:rowOff>
    </xdr:to>
    <xdr:cxnSp macro="">
      <xdr:nvCxnSpPr>
        <xdr:cNvPr id="73" name="直線コネクタ 72">
          <a:extLst>
            <a:ext uri="{FF2B5EF4-FFF2-40B4-BE49-F238E27FC236}">
              <a16:creationId xmlns:a16="http://schemas.microsoft.com/office/drawing/2014/main" id="{D9D66D3D-D7F8-47B5-A398-9A7DC6051621}"/>
            </a:ext>
          </a:extLst>
        </xdr:cNvPr>
        <xdr:cNvCxnSpPr/>
      </xdr:nvCxnSpPr>
      <xdr:spPr>
        <a:xfrm flipV="1">
          <a:off x="2908300" y="578358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101600</xdr:rowOff>
    </xdr:from>
    <xdr:to>
      <xdr:col>10</xdr:col>
      <xdr:colOff>165100</xdr:colOff>
      <xdr:row>34</xdr:row>
      <xdr:rowOff>31750</xdr:rowOff>
    </xdr:to>
    <xdr:sp macro="" textlink="">
      <xdr:nvSpPr>
        <xdr:cNvPr id="74" name="楕円 73">
          <a:extLst>
            <a:ext uri="{FF2B5EF4-FFF2-40B4-BE49-F238E27FC236}">
              <a16:creationId xmlns:a16="http://schemas.microsoft.com/office/drawing/2014/main" id="{E1F7726D-9696-4D75-AE4C-04A45DB82B60}"/>
            </a:ext>
          </a:extLst>
        </xdr:cNvPr>
        <xdr:cNvSpPr/>
      </xdr:nvSpPr>
      <xdr:spPr>
        <a:xfrm>
          <a:off x="1968500" y="5759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33</xdr:row>
      <xdr:rowOff>137160</xdr:rowOff>
    </xdr:from>
    <xdr:to>
      <xdr:col>15</xdr:col>
      <xdr:colOff>50800</xdr:colOff>
      <xdr:row>33</xdr:row>
      <xdr:rowOff>152400</xdr:rowOff>
    </xdr:to>
    <xdr:cxnSp macro="">
      <xdr:nvCxnSpPr>
        <xdr:cNvPr id="75" name="直線コネクタ 74">
          <a:extLst>
            <a:ext uri="{FF2B5EF4-FFF2-40B4-BE49-F238E27FC236}">
              <a16:creationId xmlns:a16="http://schemas.microsoft.com/office/drawing/2014/main" id="{4E566A73-6BF6-47FF-BB12-87E3B228A67B}"/>
            </a:ext>
          </a:extLst>
        </xdr:cNvPr>
        <xdr:cNvCxnSpPr/>
      </xdr:nvCxnSpPr>
      <xdr:spPr>
        <a:xfrm flipV="1">
          <a:off x="2019300" y="579501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85742</xdr:rowOff>
    </xdr:from>
    <xdr:ext cx="405111" cy="259045"/>
    <xdr:sp macro="" textlink="">
      <xdr:nvSpPr>
        <xdr:cNvPr id="76" name="n_1aveValue【道路】&#10;有形固定資産減価償却率">
          <a:extLst>
            <a:ext uri="{FF2B5EF4-FFF2-40B4-BE49-F238E27FC236}">
              <a16:creationId xmlns:a16="http://schemas.microsoft.com/office/drawing/2014/main" id="{248BF9E2-5591-41CC-BDBA-F6D099FB05EF}"/>
            </a:ext>
          </a:extLst>
        </xdr:cNvPr>
        <xdr:cNvSpPr txBox="1"/>
      </xdr:nvSpPr>
      <xdr:spPr>
        <a:xfrm>
          <a:off x="3582044" y="6600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114317</xdr:rowOff>
    </xdr:from>
    <xdr:ext cx="405111" cy="259045"/>
    <xdr:sp macro="" textlink="">
      <xdr:nvSpPr>
        <xdr:cNvPr id="77" name="n_2aveValue【道路】&#10;有形固定資産減価償却率">
          <a:extLst>
            <a:ext uri="{FF2B5EF4-FFF2-40B4-BE49-F238E27FC236}">
              <a16:creationId xmlns:a16="http://schemas.microsoft.com/office/drawing/2014/main" id="{F6A16883-EC1B-4995-8271-F5B29E4DA875}"/>
            </a:ext>
          </a:extLst>
        </xdr:cNvPr>
        <xdr:cNvSpPr txBox="1"/>
      </xdr:nvSpPr>
      <xdr:spPr>
        <a:xfrm>
          <a:off x="2705744" y="6629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127652</xdr:rowOff>
    </xdr:from>
    <xdr:ext cx="405111" cy="259045"/>
    <xdr:sp macro="" textlink="">
      <xdr:nvSpPr>
        <xdr:cNvPr id="78" name="n_3aveValue【道路】&#10;有形固定資産減価償却率">
          <a:extLst>
            <a:ext uri="{FF2B5EF4-FFF2-40B4-BE49-F238E27FC236}">
              <a16:creationId xmlns:a16="http://schemas.microsoft.com/office/drawing/2014/main" id="{C5131EAA-C324-4B41-8196-0F908326E8DD}"/>
            </a:ext>
          </a:extLst>
        </xdr:cNvPr>
        <xdr:cNvSpPr txBox="1"/>
      </xdr:nvSpPr>
      <xdr:spPr>
        <a:xfrm>
          <a:off x="1816744" y="6642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32</xdr:row>
      <xdr:rowOff>21607</xdr:rowOff>
    </xdr:from>
    <xdr:ext cx="405111" cy="259045"/>
    <xdr:sp macro="" textlink="">
      <xdr:nvSpPr>
        <xdr:cNvPr id="79" name="n_1mainValue【道路】&#10;有形固定資産減価償却率">
          <a:extLst>
            <a:ext uri="{FF2B5EF4-FFF2-40B4-BE49-F238E27FC236}">
              <a16:creationId xmlns:a16="http://schemas.microsoft.com/office/drawing/2014/main" id="{5B0427E1-3B15-4D69-91B7-949721C0ED9C}"/>
            </a:ext>
          </a:extLst>
        </xdr:cNvPr>
        <xdr:cNvSpPr txBox="1"/>
      </xdr:nvSpPr>
      <xdr:spPr>
        <a:xfrm>
          <a:off x="3582044" y="5508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32</xdr:row>
      <xdr:rowOff>33037</xdr:rowOff>
    </xdr:from>
    <xdr:ext cx="405111" cy="259045"/>
    <xdr:sp macro="" textlink="">
      <xdr:nvSpPr>
        <xdr:cNvPr id="80" name="n_2mainValue【道路】&#10;有形固定資産減価償却率">
          <a:extLst>
            <a:ext uri="{FF2B5EF4-FFF2-40B4-BE49-F238E27FC236}">
              <a16:creationId xmlns:a16="http://schemas.microsoft.com/office/drawing/2014/main" id="{0F18E9FD-A24A-42F8-A03E-3CBCDB58F5AD}"/>
            </a:ext>
          </a:extLst>
        </xdr:cNvPr>
        <xdr:cNvSpPr txBox="1"/>
      </xdr:nvSpPr>
      <xdr:spPr>
        <a:xfrm>
          <a:off x="2705744" y="5519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32</xdr:row>
      <xdr:rowOff>48277</xdr:rowOff>
    </xdr:from>
    <xdr:ext cx="405111" cy="259045"/>
    <xdr:sp macro="" textlink="">
      <xdr:nvSpPr>
        <xdr:cNvPr id="81" name="n_3mainValue【道路】&#10;有形固定資産減価償却率">
          <a:extLst>
            <a:ext uri="{FF2B5EF4-FFF2-40B4-BE49-F238E27FC236}">
              <a16:creationId xmlns:a16="http://schemas.microsoft.com/office/drawing/2014/main" id="{CCF55AD2-5636-4963-B20A-F89AE016FFC8}"/>
            </a:ext>
          </a:extLst>
        </xdr:cNvPr>
        <xdr:cNvSpPr txBox="1"/>
      </xdr:nvSpPr>
      <xdr:spPr>
        <a:xfrm>
          <a:off x="1816744" y="5534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2" name="正方形/長方形 81">
          <a:extLst>
            <a:ext uri="{FF2B5EF4-FFF2-40B4-BE49-F238E27FC236}">
              <a16:creationId xmlns:a16="http://schemas.microsoft.com/office/drawing/2014/main" id="{45D2A350-F18E-409E-9C76-8FF4A59584D6}"/>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3" name="正方形/長方形 82">
          <a:extLst>
            <a:ext uri="{FF2B5EF4-FFF2-40B4-BE49-F238E27FC236}">
              <a16:creationId xmlns:a16="http://schemas.microsoft.com/office/drawing/2014/main" id="{DFF62224-274D-4AC3-BBD1-3AF412A3AC51}"/>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4" name="正方形/長方形 83">
          <a:extLst>
            <a:ext uri="{FF2B5EF4-FFF2-40B4-BE49-F238E27FC236}">
              <a16:creationId xmlns:a16="http://schemas.microsoft.com/office/drawing/2014/main" id="{2302708A-C55A-4EEA-8EAD-9FEFB78065BE}"/>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5" name="正方形/長方形 84">
          <a:extLst>
            <a:ext uri="{FF2B5EF4-FFF2-40B4-BE49-F238E27FC236}">
              <a16:creationId xmlns:a16="http://schemas.microsoft.com/office/drawing/2014/main" id="{76F8B317-73AE-4779-8095-A031E738FE57}"/>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6" name="正方形/長方形 85">
          <a:extLst>
            <a:ext uri="{FF2B5EF4-FFF2-40B4-BE49-F238E27FC236}">
              <a16:creationId xmlns:a16="http://schemas.microsoft.com/office/drawing/2014/main" id="{CAAAF205-F1A4-4984-B411-E7E681C58BBA}"/>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7" name="正方形/長方形 86">
          <a:extLst>
            <a:ext uri="{FF2B5EF4-FFF2-40B4-BE49-F238E27FC236}">
              <a16:creationId xmlns:a16="http://schemas.microsoft.com/office/drawing/2014/main" id="{10EAD40B-65FC-40D1-A841-B92E2E1B8132}"/>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8" name="正方形/長方形 87">
          <a:extLst>
            <a:ext uri="{FF2B5EF4-FFF2-40B4-BE49-F238E27FC236}">
              <a16:creationId xmlns:a16="http://schemas.microsoft.com/office/drawing/2014/main" id="{2F3AB8A9-FB05-4D67-A51A-92CC91632C8A}"/>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9" name="正方形/長方形 88">
          <a:extLst>
            <a:ext uri="{FF2B5EF4-FFF2-40B4-BE49-F238E27FC236}">
              <a16:creationId xmlns:a16="http://schemas.microsoft.com/office/drawing/2014/main" id="{FCAFE41C-3963-4FC2-8B84-EC11FC813E7A}"/>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0" name="テキスト ボックス 89">
          <a:extLst>
            <a:ext uri="{FF2B5EF4-FFF2-40B4-BE49-F238E27FC236}">
              <a16:creationId xmlns:a16="http://schemas.microsoft.com/office/drawing/2014/main" id="{D5FDD669-3E8A-4C26-AB5C-4827EAD98ABE}"/>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1" name="直線コネクタ 90">
          <a:extLst>
            <a:ext uri="{FF2B5EF4-FFF2-40B4-BE49-F238E27FC236}">
              <a16:creationId xmlns:a16="http://schemas.microsoft.com/office/drawing/2014/main" id="{78ACD648-727D-4CFA-A182-CCD972C90A85}"/>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2" name="直線コネクタ 91">
          <a:extLst>
            <a:ext uri="{FF2B5EF4-FFF2-40B4-BE49-F238E27FC236}">
              <a16:creationId xmlns:a16="http://schemas.microsoft.com/office/drawing/2014/main" id="{93672A5F-B3D8-44FA-A6DA-DAF4D6430CEF}"/>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3" name="テキスト ボックス 92">
          <a:extLst>
            <a:ext uri="{FF2B5EF4-FFF2-40B4-BE49-F238E27FC236}">
              <a16:creationId xmlns:a16="http://schemas.microsoft.com/office/drawing/2014/main" id="{DBC5A54B-4D0C-486B-808D-FD25B86B1554}"/>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4" name="直線コネクタ 93">
          <a:extLst>
            <a:ext uri="{FF2B5EF4-FFF2-40B4-BE49-F238E27FC236}">
              <a16:creationId xmlns:a16="http://schemas.microsoft.com/office/drawing/2014/main" id="{EA6BB866-B51F-4DAF-BA47-DF97FB868FF3}"/>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5" name="テキスト ボックス 94">
          <a:extLst>
            <a:ext uri="{FF2B5EF4-FFF2-40B4-BE49-F238E27FC236}">
              <a16:creationId xmlns:a16="http://schemas.microsoft.com/office/drawing/2014/main" id="{20D3EFA3-853F-4501-ACB8-9C3599FD1A46}"/>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6" name="直線コネクタ 95">
          <a:extLst>
            <a:ext uri="{FF2B5EF4-FFF2-40B4-BE49-F238E27FC236}">
              <a16:creationId xmlns:a16="http://schemas.microsoft.com/office/drawing/2014/main" id="{8B2B49C4-4D5B-48B1-9458-AE4C99D670E7}"/>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7" name="テキスト ボックス 96">
          <a:extLst>
            <a:ext uri="{FF2B5EF4-FFF2-40B4-BE49-F238E27FC236}">
              <a16:creationId xmlns:a16="http://schemas.microsoft.com/office/drawing/2014/main" id="{876D1277-492B-4933-BE88-53587B900C31}"/>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8" name="直線コネクタ 97">
          <a:extLst>
            <a:ext uri="{FF2B5EF4-FFF2-40B4-BE49-F238E27FC236}">
              <a16:creationId xmlns:a16="http://schemas.microsoft.com/office/drawing/2014/main" id="{791D39A0-CF3D-42A5-A143-2718A43CA5A1}"/>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9" name="テキスト ボックス 98">
          <a:extLst>
            <a:ext uri="{FF2B5EF4-FFF2-40B4-BE49-F238E27FC236}">
              <a16:creationId xmlns:a16="http://schemas.microsoft.com/office/drawing/2014/main" id="{75B30FC3-EE59-48B2-90F4-C710F5E3DB8D}"/>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0" name="直線コネクタ 99">
          <a:extLst>
            <a:ext uri="{FF2B5EF4-FFF2-40B4-BE49-F238E27FC236}">
              <a16:creationId xmlns:a16="http://schemas.microsoft.com/office/drawing/2014/main" id="{42B4D4CF-0B29-4A7C-B36A-9A6BF67A24E3}"/>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1" name="テキスト ボックス 100">
          <a:extLst>
            <a:ext uri="{FF2B5EF4-FFF2-40B4-BE49-F238E27FC236}">
              <a16:creationId xmlns:a16="http://schemas.microsoft.com/office/drawing/2014/main" id="{DCC57156-4C00-4CE4-82C0-E6F174E80C82}"/>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2" name="直線コネクタ 101">
          <a:extLst>
            <a:ext uri="{FF2B5EF4-FFF2-40B4-BE49-F238E27FC236}">
              <a16:creationId xmlns:a16="http://schemas.microsoft.com/office/drawing/2014/main" id="{B2C94BC4-623C-450E-AB2B-49897E3373F7}"/>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3" name="テキスト ボックス 102">
          <a:extLst>
            <a:ext uri="{FF2B5EF4-FFF2-40B4-BE49-F238E27FC236}">
              <a16:creationId xmlns:a16="http://schemas.microsoft.com/office/drawing/2014/main" id="{7FDF63DD-21C1-4E5D-A9FA-D5C8389FABC5}"/>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4" name="【道路】&#10;一人当たり延長グラフ枠">
          <a:extLst>
            <a:ext uri="{FF2B5EF4-FFF2-40B4-BE49-F238E27FC236}">
              <a16:creationId xmlns:a16="http://schemas.microsoft.com/office/drawing/2014/main" id="{AA927D09-1852-4E63-A314-CD181158136C}"/>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128740</xdr:rowOff>
    </xdr:from>
    <xdr:to>
      <xdr:col>54</xdr:col>
      <xdr:colOff>189865</xdr:colOff>
      <xdr:row>41</xdr:row>
      <xdr:rowOff>23984</xdr:rowOff>
    </xdr:to>
    <xdr:cxnSp macro="">
      <xdr:nvCxnSpPr>
        <xdr:cNvPr id="105" name="直線コネクタ 104">
          <a:extLst>
            <a:ext uri="{FF2B5EF4-FFF2-40B4-BE49-F238E27FC236}">
              <a16:creationId xmlns:a16="http://schemas.microsoft.com/office/drawing/2014/main" id="{2CA424C0-697F-41E8-86E6-37B34C1CF706}"/>
            </a:ext>
          </a:extLst>
        </xdr:cNvPr>
        <xdr:cNvCxnSpPr/>
      </xdr:nvCxnSpPr>
      <xdr:spPr>
        <a:xfrm flipV="1">
          <a:off x="10476865" y="5615140"/>
          <a:ext cx="0" cy="1438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27811</xdr:rowOff>
    </xdr:from>
    <xdr:ext cx="469744" cy="259045"/>
    <xdr:sp macro="" textlink="">
      <xdr:nvSpPr>
        <xdr:cNvPr id="106" name="【道路】&#10;一人当たり延長最小値テキスト">
          <a:extLst>
            <a:ext uri="{FF2B5EF4-FFF2-40B4-BE49-F238E27FC236}">
              <a16:creationId xmlns:a16="http://schemas.microsoft.com/office/drawing/2014/main" id="{B6660B3E-8A2B-4431-B59B-1DF1C1299473}"/>
            </a:ext>
          </a:extLst>
        </xdr:cNvPr>
        <xdr:cNvSpPr txBox="1"/>
      </xdr:nvSpPr>
      <xdr:spPr>
        <a:xfrm>
          <a:off x="10515600" y="7057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23984</xdr:rowOff>
    </xdr:from>
    <xdr:to>
      <xdr:col>55</xdr:col>
      <xdr:colOff>88900</xdr:colOff>
      <xdr:row>41</xdr:row>
      <xdr:rowOff>23984</xdr:rowOff>
    </xdr:to>
    <xdr:cxnSp macro="">
      <xdr:nvCxnSpPr>
        <xdr:cNvPr id="107" name="直線コネクタ 106">
          <a:extLst>
            <a:ext uri="{FF2B5EF4-FFF2-40B4-BE49-F238E27FC236}">
              <a16:creationId xmlns:a16="http://schemas.microsoft.com/office/drawing/2014/main" id="{A55CB8A5-4262-40BA-86A0-D5234AB44140}"/>
            </a:ext>
          </a:extLst>
        </xdr:cNvPr>
        <xdr:cNvCxnSpPr/>
      </xdr:nvCxnSpPr>
      <xdr:spPr>
        <a:xfrm>
          <a:off x="10388600" y="7053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75417</xdr:rowOff>
    </xdr:from>
    <xdr:ext cx="534377" cy="259045"/>
    <xdr:sp macro="" textlink="">
      <xdr:nvSpPr>
        <xdr:cNvPr id="108" name="【道路】&#10;一人当たり延長最大値テキスト">
          <a:extLst>
            <a:ext uri="{FF2B5EF4-FFF2-40B4-BE49-F238E27FC236}">
              <a16:creationId xmlns:a16="http://schemas.microsoft.com/office/drawing/2014/main" id="{831DC05D-B408-4778-B566-414836E09BCD}"/>
            </a:ext>
          </a:extLst>
        </xdr:cNvPr>
        <xdr:cNvSpPr txBox="1"/>
      </xdr:nvSpPr>
      <xdr:spPr>
        <a:xfrm>
          <a:off x="10515600" y="5390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128740</xdr:rowOff>
    </xdr:from>
    <xdr:to>
      <xdr:col>55</xdr:col>
      <xdr:colOff>88900</xdr:colOff>
      <xdr:row>32</xdr:row>
      <xdr:rowOff>128740</xdr:rowOff>
    </xdr:to>
    <xdr:cxnSp macro="">
      <xdr:nvCxnSpPr>
        <xdr:cNvPr id="109" name="直線コネクタ 108">
          <a:extLst>
            <a:ext uri="{FF2B5EF4-FFF2-40B4-BE49-F238E27FC236}">
              <a16:creationId xmlns:a16="http://schemas.microsoft.com/office/drawing/2014/main" id="{89FAB539-2C58-48B2-8887-41473729655C}"/>
            </a:ext>
          </a:extLst>
        </xdr:cNvPr>
        <xdr:cNvCxnSpPr/>
      </xdr:nvCxnSpPr>
      <xdr:spPr>
        <a:xfrm>
          <a:off x="10388600" y="5615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83552</xdr:rowOff>
    </xdr:from>
    <xdr:ext cx="534377" cy="259045"/>
    <xdr:sp macro="" textlink="">
      <xdr:nvSpPr>
        <xdr:cNvPr id="110" name="【道路】&#10;一人当たり延長平均値テキスト">
          <a:extLst>
            <a:ext uri="{FF2B5EF4-FFF2-40B4-BE49-F238E27FC236}">
              <a16:creationId xmlns:a16="http://schemas.microsoft.com/office/drawing/2014/main" id="{4B8998AC-3768-479C-B95F-F15CE916BF79}"/>
            </a:ext>
          </a:extLst>
        </xdr:cNvPr>
        <xdr:cNvSpPr txBox="1"/>
      </xdr:nvSpPr>
      <xdr:spPr>
        <a:xfrm>
          <a:off x="10515600" y="65986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105125</xdr:rowOff>
    </xdr:from>
    <xdr:to>
      <xdr:col>55</xdr:col>
      <xdr:colOff>50800</xdr:colOff>
      <xdr:row>39</xdr:row>
      <xdr:rowOff>35275</xdr:rowOff>
    </xdr:to>
    <xdr:sp macro="" textlink="">
      <xdr:nvSpPr>
        <xdr:cNvPr id="111" name="フローチャート: 判断 110">
          <a:extLst>
            <a:ext uri="{FF2B5EF4-FFF2-40B4-BE49-F238E27FC236}">
              <a16:creationId xmlns:a16="http://schemas.microsoft.com/office/drawing/2014/main" id="{79A5B2BD-565D-45DA-841C-34B03A234D29}"/>
            </a:ext>
          </a:extLst>
        </xdr:cNvPr>
        <xdr:cNvSpPr/>
      </xdr:nvSpPr>
      <xdr:spPr>
        <a:xfrm>
          <a:off x="10426700" y="6620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126879</xdr:rowOff>
    </xdr:from>
    <xdr:to>
      <xdr:col>50</xdr:col>
      <xdr:colOff>165100</xdr:colOff>
      <xdr:row>39</xdr:row>
      <xdr:rowOff>57029</xdr:rowOff>
    </xdr:to>
    <xdr:sp macro="" textlink="">
      <xdr:nvSpPr>
        <xdr:cNvPr id="112" name="フローチャート: 判断 111">
          <a:extLst>
            <a:ext uri="{FF2B5EF4-FFF2-40B4-BE49-F238E27FC236}">
              <a16:creationId xmlns:a16="http://schemas.microsoft.com/office/drawing/2014/main" id="{E962B0BB-ABE1-4380-B5BD-299873D8AEF4}"/>
            </a:ext>
          </a:extLst>
        </xdr:cNvPr>
        <xdr:cNvSpPr/>
      </xdr:nvSpPr>
      <xdr:spPr>
        <a:xfrm>
          <a:off x="9588500" y="6641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126232</xdr:rowOff>
    </xdr:from>
    <xdr:to>
      <xdr:col>46</xdr:col>
      <xdr:colOff>38100</xdr:colOff>
      <xdr:row>39</xdr:row>
      <xdr:rowOff>56382</xdr:rowOff>
    </xdr:to>
    <xdr:sp macro="" textlink="">
      <xdr:nvSpPr>
        <xdr:cNvPr id="113" name="フローチャート: 判断 112">
          <a:extLst>
            <a:ext uri="{FF2B5EF4-FFF2-40B4-BE49-F238E27FC236}">
              <a16:creationId xmlns:a16="http://schemas.microsoft.com/office/drawing/2014/main" id="{6794150D-FC94-43A6-B33C-A9013986CA48}"/>
            </a:ext>
          </a:extLst>
        </xdr:cNvPr>
        <xdr:cNvSpPr/>
      </xdr:nvSpPr>
      <xdr:spPr>
        <a:xfrm>
          <a:off x="8699500" y="6641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15704</xdr:rowOff>
    </xdr:from>
    <xdr:to>
      <xdr:col>41</xdr:col>
      <xdr:colOff>101600</xdr:colOff>
      <xdr:row>39</xdr:row>
      <xdr:rowOff>117304</xdr:rowOff>
    </xdr:to>
    <xdr:sp macro="" textlink="">
      <xdr:nvSpPr>
        <xdr:cNvPr id="114" name="フローチャート: 判断 113">
          <a:extLst>
            <a:ext uri="{FF2B5EF4-FFF2-40B4-BE49-F238E27FC236}">
              <a16:creationId xmlns:a16="http://schemas.microsoft.com/office/drawing/2014/main" id="{0F601EB8-C396-467E-9074-D03EEBF06D12}"/>
            </a:ext>
          </a:extLst>
        </xdr:cNvPr>
        <xdr:cNvSpPr/>
      </xdr:nvSpPr>
      <xdr:spPr>
        <a:xfrm>
          <a:off x="7810500" y="6702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5" name="テキスト ボックス 114">
          <a:extLst>
            <a:ext uri="{FF2B5EF4-FFF2-40B4-BE49-F238E27FC236}">
              <a16:creationId xmlns:a16="http://schemas.microsoft.com/office/drawing/2014/main" id="{EC50DA30-12EA-427B-B924-8F4F920D6326}"/>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6" name="テキスト ボックス 115">
          <a:extLst>
            <a:ext uri="{FF2B5EF4-FFF2-40B4-BE49-F238E27FC236}">
              <a16:creationId xmlns:a16="http://schemas.microsoft.com/office/drawing/2014/main" id="{3A15C924-FD43-472E-9C1B-FE9AF85402B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7" name="テキスト ボックス 116">
          <a:extLst>
            <a:ext uri="{FF2B5EF4-FFF2-40B4-BE49-F238E27FC236}">
              <a16:creationId xmlns:a16="http://schemas.microsoft.com/office/drawing/2014/main" id="{C903417C-742D-4F80-AF80-18F613B31D93}"/>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8" name="テキスト ボックス 117">
          <a:extLst>
            <a:ext uri="{FF2B5EF4-FFF2-40B4-BE49-F238E27FC236}">
              <a16:creationId xmlns:a16="http://schemas.microsoft.com/office/drawing/2014/main" id="{D5C7426F-2D49-45CF-8D24-3F47A70B14F7}"/>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E0269C94-BBD8-48FF-9C71-96002BE8CC85}"/>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63767</xdr:rowOff>
    </xdr:from>
    <xdr:to>
      <xdr:col>50</xdr:col>
      <xdr:colOff>165100</xdr:colOff>
      <xdr:row>40</xdr:row>
      <xdr:rowOff>165367</xdr:rowOff>
    </xdr:to>
    <xdr:sp macro="" textlink="">
      <xdr:nvSpPr>
        <xdr:cNvPr id="120" name="楕円 119">
          <a:extLst>
            <a:ext uri="{FF2B5EF4-FFF2-40B4-BE49-F238E27FC236}">
              <a16:creationId xmlns:a16="http://schemas.microsoft.com/office/drawing/2014/main" id="{BB29FBAE-691D-431A-9078-2F89585D71B1}"/>
            </a:ext>
          </a:extLst>
        </xdr:cNvPr>
        <xdr:cNvSpPr/>
      </xdr:nvSpPr>
      <xdr:spPr>
        <a:xfrm>
          <a:off x="9588500" y="6921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62567</xdr:rowOff>
    </xdr:from>
    <xdr:to>
      <xdr:col>46</xdr:col>
      <xdr:colOff>38100</xdr:colOff>
      <xdr:row>40</xdr:row>
      <xdr:rowOff>164167</xdr:rowOff>
    </xdr:to>
    <xdr:sp macro="" textlink="">
      <xdr:nvSpPr>
        <xdr:cNvPr id="121" name="楕円 120">
          <a:extLst>
            <a:ext uri="{FF2B5EF4-FFF2-40B4-BE49-F238E27FC236}">
              <a16:creationId xmlns:a16="http://schemas.microsoft.com/office/drawing/2014/main" id="{581B6A78-DC9B-4459-84E7-EEF08F9976A8}"/>
            </a:ext>
          </a:extLst>
        </xdr:cNvPr>
        <xdr:cNvSpPr/>
      </xdr:nvSpPr>
      <xdr:spPr>
        <a:xfrm>
          <a:off x="8699500" y="6920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113367</xdr:rowOff>
    </xdr:from>
    <xdr:to>
      <xdr:col>50</xdr:col>
      <xdr:colOff>114300</xdr:colOff>
      <xdr:row>40</xdr:row>
      <xdr:rowOff>114567</xdr:rowOff>
    </xdr:to>
    <xdr:cxnSp macro="">
      <xdr:nvCxnSpPr>
        <xdr:cNvPr id="122" name="直線コネクタ 121">
          <a:extLst>
            <a:ext uri="{FF2B5EF4-FFF2-40B4-BE49-F238E27FC236}">
              <a16:creationId xmlns:a16="http://schemas.microsoft.com/office/drawing/2014/main" id="{96C5D224-DBE2-4F24-8AD0-E8002D312ED4}"/>
            </a:ext>
          </a:extLst>
        </xdr:cNvPr>
        <xdr:cNvCxnSpPr/>
      </xdr:nvCxnSpPr>
      <xdr:spPr>
        <a:xfrm>
          <a:off x="8750300" y="6971367"/>
          <a:ext cx="889000" cy="1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63671</xdr:rowOff>
    </xdr:from>
    <xdr:to>
      <xdr:col>41</xdr:col>
      <xdr:colOff>101600</xdr:colOff>
      <xdr:row>40</xdr:row>
      <xdr:rowOff>165271</xdr:rowOff>
    </xdr:to>
    <xdr:sp macro="" textlink="">
      <xdr:nvSpPr>
        <xdr:cNvPr id="123" name="楕円 122">
          <a:extLst>
            <a:ext uri="{FF2B5EF4-FFF2-40B4-BE49-F238E27FC236}">
              <a16:creationId xmlns:a16="http://schemas.microsoft.com/office/drawing/2014/main" id="{4BECF601-D353-4EFC-8F93-C1584E9812C6}"/>
            </a:ext>
          </a:extLst>
        </xdr:cNvPr>
        <xdr:cNvSpPr/>
      </xdr:nvSpPr>
      <xdr:spPr>
        <a:xfrm>
          <a:off x="7810500" y="6921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113367</xdr:rowOff>
    </xdr:from>
    <xdr:to>
      <xdr:col>45</xdr:col>
      <xdr:colOff>177800</xdr:colOff>
      <xdr:row>40</xdr:row>
      <xdr:rowOff>114471</xdr:rowOff>
    </xdr:to>
    <xdr:cxnSp macro="">
      <xdr:nvCxnSpPr>
        <xdr:cNvPr id="124" name="直線コネクタ 123">
          <a:extLst>
            <a:ext uri="{FF2B5EF4-FFF2-40B4-BE49-F238E27FC236}">
              <a16:creationId xmlns:a16="http://schemas.microsoft.com/office/drawing/2014/main" id="{4744B618-E52C-4BAA-8557-53404489CE6C}"/>
            </a:ext>
          </a:extLst>
        </xdr:cNvPr>
        <xdr:cNvCxnSpPr/>
      </xdr:nvCxnSpPr>
      <xdr:spPr>
        <a:xfrm flipV="1">
          <a:off x="7861300" y="6971367"/>
          <a:ext cx="889000" cy="1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73556</xdr:rowOff>
    </xdr:from>
    <xdr:ext cx="534377" cy="259045"/>
    <xdr:sp macro="" textlink="">
      <xdr:nvSpPr>
        <xdr:cNvPr id="125" name="n_1aveValue【道路】&#10;一人当たり延長">
          <a:extLst>
            <a:ext uri="{FF2B5EF4-FFF2-40B4-BE49-F238E27FC236}">
              <a16:creationId xmlns:a16="http://schemas.microsoft.com/office/drawing/2014/main" id="{317F8299-BB1F-45EE-894B-62374C9DC5B3}"/>
            </a:ext>
          </a:extLst>
        </xdr:cNvPr>
        <xdr:cNvSpPr txBox="1"/>
      </xdr:nvSpPr>
      <xdr:spPr>
        <a:xfrm>
          <a:off x="9359411" y="6417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72909</xdr:rowOff>
    </xdr:from>
    <xdr:ext cx="534377" cy="259045"/>
    <xdr:sp macro="" textlink="">
      <xdr:nvSpPr>
        <xdr:cNvPr id="126" name="n_2aveValue【道路】&#10;一人当たり延長">
          <a:extLst>
            <a:ext uri="{FF2B5EF4-FFF2-40B4-BE49-F238E27FC236}">
              <a16:creationId xmlns:a16="http://schemas.microsoft.com/office/drawing/2014/main" id="{4F450E0F-88F3-4888-8D96-3900819F2FE1}"/>
            </a:ext>
          </a:extLst>
        </xdr:cNvPr>
        <xdr:cNvSpPr txBox="1"/>
      </xdr:nvSpPr>
      <xdr:spPr>
        <a:xfrm>
          <a:off x="8483111" y="6416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133831</xdr:rowOff>
    </xdr:from>
    <xdr:ext cx="534377" cy="259045"/>
    <xdr:sp macro="" textlink="">
      <xdr:nvSpPr>
        <xdr:cNvPr id="127" name="n_3aveValue【道路】&#10;一人当たり延長">
          <a:extLst>
            <a:ext uri="{FF2B5EF4-FFF2-40B4-BE49-F238E27FC236}">
              <a16:creationId xmlns:a16="http://schemas.microsoft.com/office/drawing/2014/main" id="{056148B6-7AB7-46EA-8C0F-780867B11490}"/>
            </a:ext>
          </a:extLst>
        </xdr:cNvPr>
        <xdr:cNvSpPr txBox="1"/>
      </xdr:nvSpPr>
      <xdr:spPr>
        <a:xfrm>
          <a:off x="7594111" y="6477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156494</xdr:rowOff>
    </xdr:from>
    <xdr:ext cx="534377" cy="259045"/>
    <xdr:sp macro="" textlink="">
      <xdr:nvSpPr>
        <xdr:cNvPr id="128" name="n_1mainValue【道路】&#10;一人当たり延長">
          <a:extLst>
            <a:ext uri="{FF2B5EF4-FFF2-40B4-BE49-F238E27FC236}">
              <a16:creationId xmlns:a16="http://schemas.microsoft.com/office/drawing/2014/main" id="{59EB4BC4-D1FC-4B65-8A57-C3D9947ADD24}"/>
            </a:ext>
          </a:extLst>
        </xdr:cNvPr>
        <xdr:cNvSpPr txBox="1"/>
      </xdr:nvSpPr>
      <xdr:spPr>
        <a:xfrm>
          <a:off x="9359411" y="7014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155294</xdr:rowOff>
    </xdr:from>
    <xdr:ext cx="534377" cy="259045"/>
    <xdr:sp macro="" textlink="">
      <xdr:nvSpPr>
        <xdr:cNvPr id="129" name="n_2mainValue【道路】&#10;一人当たり延長">
          <a:extLst>
            <a:ext uri="{FF2B5EF4-FFF2-40B4-BE49-F238E27FC236}">
              <a16:creationId xmlns:a16="http://schemas.microsoft.com/office/drawing/2014/main" id="{B2FA661C-D6F7-4516-AFF3-A10ABABFD2AF}"/>
            </a:ext>
          </a:extLst>
        </xdr:cNvPr>
        <xdr:cNvSpPr txBox="1"/>
      </xdr:nvSpPr>
      <xdr:spPr>
        <a:xfrm>
          <a:off x="8483111" y="7013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156398</xdr:rowOff>
    </xdr:from>
    <xdr:ext cx="534377" cy="259045"/>
    <xdr:sp macro="" textlink="">
      <xdr:nvSpPr>
        <xdr:cNvPr id="130" name="n_3mainValue【道路】&#10;一人当たり延長">
          <a:extLst>
            <a:ext uri="{FF2B5EF4-FFF2-40B4-BE49-F238E27FC236}">
              <a16:creationId xmlns:a16="http://schemas.microsoft.com/office/drawing/2014/main" id="{80E4163C-59F4-4084-95DC-B0904D97001A}"/>
            </a:ext>
          </a:extLst>
        </xdr:cNvPr>
        <xdr:cNvSpPr txBox="1"/>
      </xdr:nvSpPr>
      <xdr:spPr>
        <a:xfrm>
          <a:off x="7594111" y="7014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1" name="正方形/長方形 130">
          <a:extLst>
            <a:ext uri="{FF2B5EF4-FFF2-40B4-BE49-F238E27FC236}">
              <a16:creationId xmlns:a16="http://schemas.microsoft.com/office/drawing/2014/main" id="{BEC5C696-410F-4AD7-8CFE-D35D6EB4013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2" name="正方形/長方形 131">
          <a:extLst>
            <a:ext uri="{FF2B5EF4-FFF2-40B4-BE49-F238E27FC236}">
              <a16:creationId xmlns:a16="http://schemas.microsoft.com/office/drawing/2014/main" id="{8BAB88C7-5182-4933-83B8-EE764FB3FC1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3" name="正方形/長方形 132">
          <a:extLst>
            <a:ext uri="{FF2B5EF4-FFF2-40B4-BE49-F238E27FC236}">
              <a16:creationId xmlns:a16="http://schemas.microsoft.com/office/drawing/2014/main" id="{F2E10159-5391-42CD-9AA9-601E9218E26D}"/>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4" name="正方形/長方形 133">
          <a:extLst>
            <a:ext uri="{FF2B5EF4-FFF2-40B4-BE49-F238E27FC236}">
              <a16:creationId xmlns:a16="http://schemas.microsoft.com/office/drawing/2014/main" id="{63414E69-0AD6-496E-8CFA-3065187FAEBF}"/>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5" name="正方形/長方形 134">
          <a:extLst>
            <a:ext uri="{FF2B5EF4-FFF2-40B4-BE49-F238E27FC236}">
              <a16:creationId xmlns:a16="http://schemas.microsoft.com/office/drawing/2014/main" id="{46EFA5C2-D35A-4540-A9FD-367367462EB5}"/>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6" name="正方形/長方形 135">
          <a:extLst>
            <a:ext uri="{FF2B5EF4-FFF2-40B4-BE49-F238E27FC236}">
              <a16:creationId xmlns:a16="http://schemas.microsoft.com/office/drawing/2014/main" id="{9E0F99C2-E574-47BA-99E6-F069B83CA791}"/>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7" name="正方形/長方形 136">
          <a:extLst>
            <a:ext uri="{FF2B5EF4-FFF2-40B4-BE49-F238E27FC236}">
              <a16:creationId xmlns:a16="http://schemas.microsoft.com/office/drawing/2014/main" id="{ED7F59CA-AAD5-4394-893C-72B45E9E45BF}"/>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8" name="正方形/長方形 137">
          <a:extLst>
            <a:ext uri="{FF2B5EF4-FFF2-40B4-BE49-F238E27FC236}">
              <a16:creationId xmlns:a16="http://schemas.microsoft.com/office/drawing/2014/main" id="{98B09703-026B-471F-9A6E-74A03A81A0C3}"/>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9" name="テキスト ボックス 138">
          <a:extLst>
            <a:ext uri="{FF2B5EF4-FFF2-40B4-BE49-F238E27FC236}">
              <a16:creationId xmlns:a16="http://schemas.microsoft.com/office/drawing/2014/main" id="{1C6D18E8-11BE-4B6C-B87D-E7FB6C96D0F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0" name="直線コネクタ 139">
          <a:extLst>
            <a:ext uri="{FF2B5EF4-FFF2-40B4-BE49-F238E27FC236}">
              <a16:creationId xmlns:a16="http://schemas.microsoft.com/office/drawing/2014/main" id="{BB1703D7-1B8D-4143-97FF-A44C4BE6FDAE}"/>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1" name="直線コネクタ 140">
          <a:extLst>
            <a:ext uri="{FF2B5EF4-FFF2-40B4-BE49-F238E27FC236}">
              <a16:creationId xmlns:a16="http://schemas.microsoft.com/office/drawing/2014/main" id="{73440BCB-D881-4FC9-9EE0-0F70C0B80916}"/>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2" name="テキスト ボックス 141">
          <a:extLst>
            <a:ext uri="{FF2B5EF4-FFF2-40B4-BE49-F238E27FC236}">
              <a16:creationId xmlns:a16="http://schemas.microsoft.com/office/drawing/2014/main" id="{C12228B1-49A2-4D01-90BF-23C93A544272}"/>
            </a:ext>
          </a:extLst>
        </xdr:cNvPr>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3" name="直線コネクタ 142">
          <a:extLst>
            <a:ext uri="{FF2B5EF4-FFF2-40B4-BE49-F238E27FC236}">
              <a16:creationId xmlns:a16="http://schemas.microsoft.com/office/drawing/2014/main" id="{C4FF682D-8002-46F6-ACC2-CDA6A6851B45}"/>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4" name="テキスト ボックス 143">
          <a:extLst>
            <a:ext uri="{FF2B5EF4-FFF2-40B4-BE49-F238E27FC236}">
              <a16:creationId xmlns:a16="http://schemas.microsoft.com/office/drawing/2014/main" id="{64B186E1-D135-4915-A710-2CC693B94122}"/>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5" name="直線コネクタ 144">
          <a:extLst>
            <a:ext uri="{FF2B5EF4-FFF2-40B4-BE49-F238E27FC236}">
              <a16:creationId xmlns:a16="http://schemas.microsoft.com/office/drawing/2014/main" id="{2D7EBF26-9E27-4FCD-A08F-0247F5266281}"/>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6" name="テキスト ボックス 145">
          <a:extLst>
            <a:ext uri="{FF2B5EF4-FFF2-40B4-BE49-F238E27FC236}">
              <a16:creationId xmlns:a16="http://schemas.microsoft.com/office/drawing/2014/main" id="{4B3FB4C6-2D1F-478F-B636-75497D583029}"/>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7" name="直線コネクタ 146">
          <a:extLst>
            <a:ext uri="{FF2B5EF4-FFF2-40B4-BE49-F238E27FC236}">
              <a16:creationId xmlns:a16="http://schemas.microsoft.com/office/drawing/2014/main" id="{0F26D3BD-C29E-4175-96D3-932BDEDCF4D9}"/>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8" name="テキスト ボックス 147">
          <a:extLst>
            <a:ext uri="{FF2B5EF4-FFF2-40B4-BE49-F238E27FC236}">
              <a16:creationId xmlns:a16="http://schemas.microsoft.com/office/drawing/2014/main" id="{A67AA4E6-227D-4DD2-A06B-FB07CF1EDB3F}"/>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9" name="直線コネクタ 148">
          <a:extLst>
            <a:ext uri="{FF2B5EF4-FFF2-40B4-BE49-F238E27FC236}">
              <a16:creationId xmlns:a16="http://schemas.microsoft.com/office/drawing/2014/main" id="{AF9773DE-946D-4D15-97BC-C721874C6C0E}"/>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0" name="テキスト ボックス 149">
          <a:extLst>
            <a:ext uri="{FF2B5EF4-FFF2-40B4-BE49-F238E27FC236}">
              <a16:creationId xmlns:a16="http://schemas.microsoft.com/office/drawing/2014/main" id="{2E09E2D0-1CD3-4E7C-92BE-260EFADB612E}"/>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1" name="直線コネクタ 150">
          <a:extLst>
            <a:ext uri="{FF2B5EF4-FFF2-40B4-BE49-F238E27FC236}">
              <a16:creationId xmlns:a16="http://schemas.microsoft.com/office/drawing/2014/main" id="{E9E84B8A-48B5-47A0-9AA4-583F1A5855CD}"/>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2" name="テキスト ボックス 151">
          <a:extLst>
            <a:ext uri="{FF2B5EF4-FFF2-40B4-BE49-F238E27FC236}">
              <a16:creationId xmlns:a16="http://schemas.microsoft.com/office/drawing/2014/main" id="{59B21986-C372-4F9B-8891-ACC7B70EF536}"/>
            </a:ext>
          </a:extLst>
        </xdr:cNvPr>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3" name="直線コネクタ 152">
          <a:extLst>
            <a:ext uri="{FF2B5EF4-FFF2-40B4-BE49-F238E27FC236}">
              <a16:creationId xmlns:a16="http://schemas.microsoft.com/office/drawing/2014/main" id="{A97A7F64-6093-4A20-8455-1A601BCB7624}"/>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4" name="テキスト ボックス 153">
          <a:extLst>
            <a:ext uri="{FF2B5EF4-FFF2-40B4-BE49-F238E27FC236}">
              <a16:creationId xmlns:a16="http://schemas.microsoft.com/office/drawing/2014/main" id="{2FAB5CB4-5CB4-41B7-8636-5F6CB797A88F}"/>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5" name="【橋りょう・トンネル】&#10;有形固定資産減価償却率グラフ枠">
          <a:extLst>
            <a:ext uri="{FF2B5EF4-FFF2-40B4-BE49-F238E27FC236}">
              <a16:creationId xmlns:a16="http://schemas.microsoft.com/office/drawing/2014/main" id="{3C23CBE5-E2AB-4332-84F8-A387AE615B68}"/>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64</xdr:row>
      <xdr:rowOff>65315</xdr:rowOff>
    </xdr:to>
    <xdr:cxnSp macro="">
      <xdr:nvCxnSpPr>
        <xdr:cNvPr id="156" name="直線コネクタ 155">
          <a:extLst>
            <a:ext uri="{FF2B5EF4-FFF2-40B4-BE49-F238E27FC236}">
              <a16:creationId xmlns:a16="http://schemas.microsoft.com/office/drawing/2014/main" id="{D55AC268-F5F7-4412-9007-C7BA8B42CF6C}"/>
            </a:ext>
          </a:extLst>
        </xdr:cNvPr>
        <xdr:cNvCxnSpPr/>
      </xdr:nvCxnSpPr>
      <xdr:spPr>
        <a:xfrm flipV="1">
          <a:off x="4634865" y="9470572"/>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69142</xdr:rowOff>
    </xdr:from>
    <xdr:ext cx="340478" cy="259045"/>
    <xdr:sp macro="" textlink="">
      <xdr:nvSpPr>
        <xdr:cNvPr id="157" name="【橋りょう・トンネル】&#10;有形固定資産減価償却率最小値テキスト">
          <a:extLst>
            <a:ext uri="{FF2B5EF4-FFF2-40B4-BE49-F238E27FC236}">
              <a16:creationId xmlns:a16="http://schemas.microsoft.com/office/drawing/2014/main" id="{E24D179C-4FBE-4F0B-BB90-6F176B22682F}"/>
            </a:ext>
          </a:extLst>
        </xdr:cNvPr>
        <xdr:cNvSpPr txBox="1"/>
      </xdr:nvSpPr>
      <xdr:spPr>
        <a:xfrm>
          <a:off x="4673600" y="1104194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65315</xdr:rowOff>
    </xdr:from>
    <xdr:to>
      <xdr:col>24</xdr:col>
      <xdr:colOff>152400</xdr:colOff>
      <xdr:row>64</xdr:row>
      <xdr:rowOff>65315</xdr:rowOff>
    </xdr:to>
    <xdr:cxnSp macro="">
      <xdr:nvCxnSpPr>
        <xdr:cNvPr id="158" name="直線コネクタ 157">
          <a:extLst>
            <a:ext uri="{FF2B5EF4-FFF2-40B4-BE49-F238E27FC236}">
              <a16:creationId xmlns:a16="http://schemas.microsoft.com/office/drawing/2014/main" id="{15C1B572-F9BE-4506-86C0-60D34D19248F}"/>
            </a:ext>
          </a:extLst>
        </xdr:cNvPr>
        <xdr:cNvCxnSpPr/>
      </xdr:nvCxnSpPr>
      <xdr:spPr>
        <a:xfrm>
          <a:off x="4546600" y="11038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469744" cy="259045"/>
    <xdr:sp macro="" textlink="">
      <xdr:nvSpPr>
        <xdr:cNvPr id="159" name="【橋りょう・トンネル】&#10;有形固定資産減価償却率最大値テキスト">
          <a:extLst>
            <a:ext uri="{FF2B5EF4-FFF2-40B4-BE49-F238E27FC236}">
              <a16:creationId xmlns:a16="http://schemas.microsoft.com/office/drawing/2014/main" id="{28092D71-678F-42CB-B857-2805688DE4E5}"/>
            </a:ext>
          </a:extLst>
        </xdr:cNvPr>
        <xdr:cNvSpPr txBox="1"/>
      </xdr:nvSpPr>
      <xdr:spPr>
        <a:xfrm>
          <a:off x="4673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160" name="直線コネクタ 159">
          <a:extLst>
            <a:ext uri="{FF2B5EF4-FFF2-40B4-BE49-F238E27FC236}">
              <a16:creationId xmlns:a16="http://schemas.microsoft.com/office/drawing/2014/main" id="{EF59B660-F984-4E2D-95A8-A0DB1D8A762D}"/>
            </a:ext>
          </a:extLst>
        </xdr:cNvPr>
        <xdr:cNvCxnSpPr/>
      </xdr:nvCxnSpPr>
      <xdr:spPr>
        <a:xfrm>
          <a:off x="4546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143164</xdr:rowOff>
    </xdr:from>
    <xdr:ext cx="405111" cy="259045"/>
    <xdr:sp macro="" textlink="">
      <xdr:nvSpPr>
        <xdr:cNvPr id="161" name="【橋りょう・トンネル】&#10;有形固定資産減価償却率平均値テキスト">
          <a:extLst>
            <a:ext uri="{FF2B5EF4-FFF2-40B4-BE49-F238E27FC236}">
              <a16:creationId xmlns:a16="http://schemas.microsoft.com/office/drawing/2014/main" id="{70E03E8C-F656-4E0F-B6B3-8FADE84C8C55}"/>
            </a:ext>
          </a:extLst>
        </xdr:cNvPr>
        <xdr:cNvSpPr txBox="1"/>
      </xdr:nvSpPr>
      <xdr:spPr>
        <a:xfrm>
          <a:off x="4673600" y="100872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164737</xdr:rowOff>
    </xdr:from>
    <xdr:to>
      <xdr:col>24</xdr:col>
      <xdr:colOff>114300</xdr:colOff>
      <xdr:row>59</xdr:row>
      <xdr:rowOff>94887</xdr:rowOff>
    </xdr:to>
    <xdr:sp macro="" textlink="">
      <xdr:nvSpPr>
        <xdr:cNvPr id="162" name="フローチャート: 判断 161">
          <a:extLst>
            <a:ext uri="{FF2B5EF4-FFF2-40B4-BE49-F238E27FC236}">
              <a16:creationId xmlns:a16="http://schemas.microsoft.com/office/drawing/2014/main" id="{71B6A6A6-C6F4-4F53-BEE9-EF37A1009578}"/>
            </a:ext>
          </a:extLst>
        </xdr:cNvPr>
        <xdr:cNvSpPr/>
      </xdr:nvSpPr>
      <xdr:spPr>
        <a:xfrm>
          <a:off x="4584700" y="1010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4717</xdr:rowOff>
    </xdr:from>
    <xdr:to>
      <xdr:col>20</xdr:col>
      <xdr:colOff>38100</xdr:colOff>
      <xdr:row>59</xdr:row>
      <xdr:rowOff>106317</xdr:rowOff>
    </xdr:to>
    <xdr:sp macro="" textlink="">
      <xdr:nvSpPr>
        <xdr:cNvPr id="163" name="フローチャート: 判断 162">
          <a:extLst>
            <a:ext uri="{FF2B5EF4-FFF2-40B4-BE49-F238E27FC236}">
              <a16:creationId xmlns:a16="http://schemas.microsoft.com/office/drawing/2014/main" id="{50758AA7-BDA6-4746-A25F-B040D52785A6}"/>
            </a:ext>
          </a:extLst>
        </xdr:cNvPr>
        <xdr:cNvSpPr/>
      </xdr:nvSpPr>
      <xdr:spPr>
        <a:xfrm>
          <a:off x="3746500" y="10120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161472</xdr:rowOff>
    </xdr:from>
    <xdr:to>
      <xdr:col>15</xdr:col>
      <xdr:colOff>101600</xdr:colOff>
      <xdr:row>59</xdr:row>
      <xdr:rowOff>91622</xdr:rowOff>
    </xdr:to>
    <xdr:sp macro="" textlink="">
      <xdr:nvSpPr>
        <xdr:cNvPr id="164" name="フローチャート: 判断 163">
          <a:extLst>
            <a:ext uri="{FF2B5EF4-FFF2-40B4-BE49-F238E27FC236}">
              <a16:creationId xmlns:a16="http://schemas.microsoft.com/office/drawing/2014/main" id="{F6FFC11F-D04A-4E00-B505-EED932A2BC98}"/>
            </a:ext>
          </a:extLst>
        </xdr:cNvPr>
        <xdr:cNvSpPr/>
      </xdr:nvSpPr>
      <xdr:spPr>
        <a:xfrm>
          <a:off x="2857500" y="1010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11249</xdr:rowOff>
    </xdr:from>
    <xdr:to>
      <xdr:col>10</xdr:col>
      <xdr:colOff>165100</xdr:colOff>
      <xdr:row>59</xdr:row>
      <xdr:rowOff>112849</xdr:rowOff>
    </xdr:to>
    <xdr:sp macro="" textlink="">
      <xdr:nvSpPr>
        <xdr:cNvPr id="165" name="フローチャート: 判断 164">
          <a:extLst>
            <a:ext uri="{FF2B5EF4-FFF2-40B4-BE49-F238E27FC236}">
              <a16:creationId xmlns:a16="http://schemas.microsoft.com/office/drawing/2014/main" id="{D9BE2459-B4F2-4EBE-A76A-389A314BC548}"/>
            </a:ext>
          </a:extLst>
        </xdr:cNvPr>
        <xdr:cNvSpPr/>
      </xdr:nvSpPr>
      <xdr:spPr>
        <a:xfrm>
          <a:off x="1968500" y="1012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6" name="テキスト ボックス 165">
          <a:extLst>
            <a:ext uri="{FF2B5EF4-FFF2-40B4-BE49-F238E27FC236}">
              <a16:creationId xmlns:a16="http://schemas.microsoft.com/office/drawing/2014/main" id="{2B0B2825-9D46-44F6-AB6D-64899707B3F1}"/>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7" name="テキスト ボックス 166">
          <a:extLst>
            <a:ext uri="{FF2B5EF4-FFF2-40B4-BE49-F238E27FC236}">
              <a16:creationId xmlns:a16="http://schemas.microsoft.com/office/drawing/2014/main" id="{D600CEFF-9032-47A8-8F02-F35DA08873FF}"/>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8" name="テキスト ボックス 167">
          <a:extLst>
            <a:ext uri="{FF2B5EF4-FFF2-40B4-BE49-F238E27FC236}">
              <a16:creationId xmlns:a16="http://schemas.microsoft.com/office/drawing/2014/main" id="{6D144F4D-0C7B-4BEE-A249-1FCB754F74E5}"/>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9" name="テキスト ボックス 168">
          <a:extLst>
            <a:ext uri="{FF2B5EF4-FFF2-40B4-BE49-F238E27FC236}">
              <a16:creationId xmlns:a16="http://schemas.microsoft.com/office/drawing/2014/main" id="{D6AF053F-4F02-4393-9368-1A38E56BAF0F}"/>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0" name="テキスト ボックス 169">
          <a:extLst>
            <a:ext uri="{FF2B5EF4-FFF2-40B4-BE49-F238E27FC236}">
              <a16:creationId xmlns:a16="http://schemas.microsoft.com/office/drawing/2014/main" id="{432AA5CA-A238-42D1-883C-3A4098ECFD2F}"/>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87993</xdr:rowOff>
    </xdr:from>
    <xdr:to>
      <xdr:col>20</xdr:col>
      <xdr:colOff>38100</xdr:colOff>
      <xdr:row>60</xdr:row>
      <xdr:rowOff>18143</xdr:rowOff>
    </xdr:to>
    <xdr:sp macro="" textlink="">
      <xdr:nvSpPr>
        <xdr:cNvPr id="171" name="楕円 170">
          <a:extLst>
            <a:ext uri="{FF2B5EF4-FFF2-40B4-BE49-F238E27FC236}">
              <a16:creationId xmlns:a16="http://schemas.microsoft.com/office/drawing/2014/main" id="{F77EE073-4510-42E7-A0CD-F93F62076BE2}"/>
            </a:ext>
          </a:extLst>
        </xdr:cNvPr>
        <xdr:cNvSpPr/>
      </xdr:nvSpPr>
      <xdr:spPr>
        <a:xfrm>
          <a:off x="3746500" y="1020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114119</xdr:rowOff>
    </xdr:from>
    <xdr:to>
      <xdr:col>15</xdr:col>
      <xdr:colOff>101600</xdr:colOff>
      <xdr:row>60</xdr:row>
      <xdr:rowOff>44269</xdr:rowOff>
    </xdr:to>
    <xdr:sp macro="" textlink="">
      <xdr:nvSpPr>
        <xdr:cNvPr id="172" name="楕円 171">
          <a:extLst>
            <a:ext uri="{FF2B5EF4-FFF2-40B4-BE49-F238E27FC236}">
              <a16:creationId xmlns:a16="http://schemas.microsoft.com/office/drawing/2014/main" id="{3565F17F-D3E9-4CF0-AADB-C8CA7C2D2B88}"/>
            </a:ext>
          </a:extLst>
        </xdr:cNvPr>
        <xdr:cNvSpPr/>
      </xdr:nvSpPr>
      <xdr:spPr>
        <a:xfrm>
          <a:off x="2857500" y="10229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138793</xdr:rowOff>
    </xdr:from>
    <xdr:to>
      <xdr:col>19</xdr:col>
      <xdr:colOff>177800</xdr:colOff>
      <xdr:row>59</xdr:row>
      <xdr:rowOff>164919</xdr:rowOff>
    </xdr:to>
    <xdr:cxnSp macro="">
      <xdr:nvCxnSpPr>
        <xdr:cNvPr id="173" name="直線コネクタ 172">
          <a:extLst>
            <a:ext uri="{FF2B5EF4-FFF2-40B4-BE49-F238E27FC236}">
              <a16:creationId xmlns:a16="http://schemas.microsoft.com/office/drawing/2014/main" id="{1613EBC4-224A-4C8A-A5EA-EA05F71CB03E}"/>
            </a:ext>
          </a:extLst>
        </xdr:cNvPr>
        <xdr:cNvCxnSpPr/>
      </xdr:nvCxnSpPr>
      <xdr:spPr>
        <a:xfrm flipV="1">
          <a:off x="2908300" y="10254343"/>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141877</xdr:rowOff>
    </xdr:from>
    <xdr:to>
      <xdr:col>10</xdr:col>
      <xdr:colOff>165100</xdr:colOff>
      <xdr:row>60</xdr:row>
      <xdr:rowOff>72027</xdr:rowOff>
    </xdr:to>
    <xdr:sp macro="" textlink="">
      <xdr:nvSpPr>
        <xdr:cNvPr id="174" name="楕円 173">
          <a:extLst>
            <a:ext uri="{FF2B5EF4-FFF2-40B4-BE49-F238E27FC236}">
              <a16:creationId xmlns:a16="http://schemas.microsoft.com/office/drawing/2014/main" id="{B62F4334-F32D-41F6-BC0E-D0C6A639A522}"/>
            </a:ext>
          </a:extLst>
        </xdr:cNvPr>
        <xdr:cNvSpPr/>
      </xdr:nvSpPr>
      <xdr:spPr>
        <a:xfrm>
          <a:off x="1968500" y="10257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164919</xdr:rowOff>
    </xdr:from>
    <xdr:to>
      <xdr:col>15</xdr:col>
      <xdr:colOff>50800</xdr:colOff>
      <xdr:row>60</xdr:row>
      <xdr:rowOff>21227</xdr:rowOff>
    </xdr:to>
    <xdr:cxnSp macro="">
      <xdr:nvCxnSpPr>
        <xdr:cNvPr id="175" name="直線コネクタ 174">
          <a:extLst>
            <a:ext uri="{FF2B5EF4-FFF2-40B4-BE49-F238E27FC236}">
              <a16:creationId xmlns:a16="http://schemas.microsoft.com/office/drawing/2014/main" id="{FA00380B-F6CC-4A57-AA27-D51AE85A1562}"/>
            </a:ext>
          </a:extLst>
        </xdr:cNvPr>
        <xdr:cNvCxnSpPr/>
      </xdr:nvCxnSpPr>
      <xdr:spPr>
        <a:xfrm flipV="1">
          <a:off x="2019300" y="10280469"/>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122844</xdr:rowOff>
    </xdr:from>
    <xdr:ext cx="405111" cy="259045"/>
    <xdr:sp macro="" textlink="">
      <xdr:nvSpPr>
        <xdr:cNvPr id="176" name="n_1aveValue【橋りょう・トンネル】&#10;有形固定資産減価償却率">
          <a:extLst>
            <a:ext uri="{FF2B5EF4-FFF2-40B4-BE49-F238E27FC236}">
              <a16:creationId xmlns:a16="http://schemas.microsoft.com/office/drawing/2014/main" id="{8D45FE34-F645-464A-AC3D-4D7E2E37B37B}"/>
            </a:ext>
          </a:extLst>
        </xdr:cNvPr>
        <xdr:cNvSpPr txBox="1"/>
      </xdr:nvSpPr>
      <xdr:spPr>
        <a:xfrm>
          <a:off x="3582044" y="9895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108149</xdr:rowOff>
    </xdr:from>
    <xdr:ext cx="405111" cy="259045"/>
    <xdr:sp macro="" textlink="">
      <xdr:nvSpPr>
        <xdr:cNvPr id="177" name="n_2aveValue【橋りょう・トンネル】&#10;有形固定資産減価償却率">
          <a:extLst>
            <a:ext uri="{FF2B5EF4-FFF2-40B4-BE49-F238E27FC236}">
              <a16:creationId xmlns:a16="http://schemas.microsoft.com/office/drawing/2014/main" id="{E808B1C6-636F-4532-A139-234E053B2ACE}"/>
            </a:ext>
          </a:extLst>
        </xdr:cNvPr>
        <xdr:cNvSpPr txBox="1"/>
      </xdr:nvSpPr>
      <xdr:spPr>
        <a:xfrm>
          <a:off x="2705744" y="9880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129376</xdr:rowOff>
    </xdr:from>
    <xdr:ext cx="405111" cy="259045"/>
    <xdr:sp macro="" textlink="">
      <xdr:nvSpPr>
        <xdr:cNvPr id="178" name="n_3aveValue【橋りょう・トンネル】&#10;有形固定資産減価償却率">
          <a:extLst>
            <a:ext uri="{FF2B5EF4-FFF2-40B4-BE49-F238E27FC236}">
              <a16:creationId xmlns:a16="http://schemas.microsoft.com/office/drawing/2014/main" id="{83FA8ED2-2C2E-4717-9A99-6E70554F574E}"/>
            </a:ext>
          </a:extLst>
        </xdr:cNvPr>
        <xdr:cNvSpPr txBox="1"/>
      </xdr:nvSpPr>
      <xdr:spPr>
        <a:xfrm>
          <a:off x="1816744" y="9902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9270</xdr:rowOff>
    </xdr:from>
    <xdr:ext cx="405111" cy="259045"/>
    <xdr:sp macro="" textlink="">
      <xdr:nvSpPr>
        <xdr:cNvPr id="179" name="n_1mainValue【橋りょう・トンネル】&#10;有形固定資産減価償却率">
          <a:extLst>
            <a:ext uri="{FF2B5EF4-FFF2-40B4-BE49-F238E27FC236}">
              <a16:creationId xmlns:a16="http://schemas.microsoft.com/office/drawing/2014/main" id="{DCFF1EA0-38CD-453A-833D-F169653CCCC4}"/>
            </a:ext>
          </a:extLst>
        </xdr:cNvPr>
        <xdr:cNvSpPr txBox="1"/>
      </xdr:nvSpPr>
      <xdr:spPr>
        <a:xfrm>
          <a:off x="3582044" y="10296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35396</xdr:rowOff>
    </xdr:from>
    <xdr:ext cx="405111" cy="259045"/>
    <xdr:sp macro="" textlink="">
      <xdr:nvSpPr>
        <xdr:cNvPr id="180" name="n_2mainValue【橋りょう・トンネル】&#10;有形固定資産減価償却率">
          <a:extLst>
            <a:ext uri="{FF2B5EF4-FFF2-40B4-BE49-F238E27FC236}">
              <a16:creationId xmlns:a16="http://schemas.microsoft.com/office/drawing/2014/main" id="{C2119163-82FF-4105-957D-D2E372496597}"/>
            </a:ext>
          </a:extLst>
        </xdr:cNvPr>
        <xdr:cNvSpPr txBox="1"/>
      </xdr:nvSpPr>
      <xdr:spPr>
        <a:xfrm>
          <a:off x="2705744" y="10322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63154</xdr:rowOff>
    </xdr:from>
    <xdr:ext cx="405111" cy="259045"/>
    <xdr:sp macro="" textlink="">
      <xdr:nvSpPr>
        <xdr:cNvPr id="181" name="n_3mainValue【橋りょう・トンネル】&#10;有形固定資産減価償却率">
          <a:extLst>
            <a:ext uri="{FF2B5EF4-FFF2-40B4-BE49-F238E27FC236}">
              <a16:creationId xmlns:a16="http://schemas.microsoft.com/office/drawing/2014/main" id="{BDF603AC-1E06-4CB6-B772-AAFA309D4767}"/>
            </a:ext>
          </a:extLst>
        </xdr:cNvPr>
        <xdr:cNvSpPr txBox="1"/>
      </xdr:nvSpPr>
      <xdr:spPr>
        <a:xfrm>
          <a:off x="1816744" y="103501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2" name="正方形/長方形 181">
          <a:extLst>
            <a:ext uri="{FF2B5EF4-FFF2-40B4-BE49-F238E27FC236}">
              <a16:creationId xmlns:a16="http://schemas.microsoft.com/office/drawing/2014/main" id="{3BCDB534-0D80-431B-8477-86416BD9BDC9}"/>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3" name="正方形/長方形 182">
          <a:extLst>
            <a:ext uri="{FF2B5EF4-FFF2-40B4-BE49-F238E27FC236}">
              <a16:creationId xmlns:a16="http://schemas.microsoft.com/office/drawing/2014/main" id="{DB94D930-F8C4-45A8-BD2A-432C5F3244A4}"/>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4" name="正方形/長方形 183">
          <a:extLst>
            <a:ext uri="{FF2B5EF4-FFF2-40B4-BE49-F238E27FC236}">
              <a16:creationId xmlns:a16="http://schemas.microsoft.com/office/drawing/2014/main" id="{68010B76-D470-4AC6-B4C3-2939CE77AE92}"/>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5" name="正方形/長方形 184">
          <a:extLst>
            <a:ext uri="{FF2B5EF4-FFF2-40B4-BE49-F238E27FC236}">
              <a16:creationId xmlns:a16="http://schemas.microsoft.com/office/drawing/2014/main" id="{62CE0E01-30B7-4C00-ABD9-875759647D75}"/>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6" name="正方形/長方形 185">
          <a:extLst>
            <a:ext uri="{FF2B5EF4-FFF2-40B4-BE49-F238E27FC236}">
              <a16:creationId xmlns:a16="http://schemas.microsoft.com/office/drawing/2014/main" id="{B40FA33B-A210-4818-B67F-BE2B75017FF7}"/>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7" name="正方形/長方形 186">
          <a:extLst>
            <a:ext uri="{FF2B5EF4-FFF2-40B4-BE49-F238E27FC236}">
              <a16:creationId xmlns:a16="http://schemas.microsoft.com/office/drawing/2014/main" id="{23115E00-1C87-49FF-89BD-CD1DDFD3F49D}"/>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8" name="正方形/長方形 187">
          <a:extLst>
            <a:ext uri="{FF2B5EF4-FFF2-40B4-BE49-F238E27FC236}">
              <a16:creationId xmlns:a16="http://schemas.microsoft.com/office/drawing/2014/main" id="{86CB4180-E988-421F-9B8E-438C854783F5}"/>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9" name="正方形/長方形 188">
          <a:extLst>
            <a:ext uri="{FF2B5EF4-FFF2-40B4-BE49-F238E27FC236}">
              <a16:creationId xmlns:a16="http://schemas.microsoft.com/office/drawing/2014/main" id="{7C7B106F-9D9C-4365-A4D1-E494249A85ED}"/>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0" name="テキスト ボックス 189">
          <a:extLst>
            <a:ext uri="{FF2B5EF4-FFF2-40B4-BE49-F238E27FC236}">
              <a16:creationId xmlns:a16="http://schemas.microsoft.com/office/drawing/2014/main" id="{532C1673-C2B7-45A5-A5D9-933162CB9B96}"/>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1" name="直線コネクタ 190">
          <a:extLst>
            <a:ext uri="{FF2B5EF4-FFF2-40B4-BE49-F238E27FC236}">
              <a16:creationId xmlns:a16="http://schemas.microsoft.com/office/drawing/2014/main" id="{E7182CA6-FC08-440F-9943-9B24F1A1CBD7}"/>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2" name="直線コネクタ 191">
          <a:extLst>
            <a:ext uri="{FF2B5EF4-FFF2-40B4-BE49-F238E27FC236}">
              <a16:creationId xmlns:a16="http://schemas.microsoft.com/office/drawing/2014/main" id="{36F0066A-02F5-4ABD-A80A-D60653304B27}"/>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93" name="テキスト ボックス 192">
          <a:extLst>
            <a:ext uri="{FF2B5EF4-FFF2-40B4-BE49-F238E27FC236}">
              <a16:creationId xmlns:a16="http://schemas.microsoft.com/office/drawing/2014/main" id="{8B40DC46-904F-4B27-B3CB-E7233E6B5314}"/>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4" name="直線コネクタ 193">
          <a:extLst>
            <a:ext uri="{FF2B5EF4-FFF2-40B4-BE49-F238E27FC236}">
              <a16:creationId xmlns:a16="http://schemas.microsoft.com/office/drawing/2014/main" id="{0987D5DE-03FE-46C9-9AFF-9F9B8294F221}"/>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95" name="テキスト ボックス 194">
          <a:extLst>
            <a:ext uri="{FF2B5EF4-FFF2-40B4-BE49-F238E27FC236}">
              <a16:creationId xmlns:a16="http://schemas.microsoft.com/office/drawing/2014/main" id="{9EB750C8-F5FA-4635-8F40-86E57063289A}"/>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6" name="直線コネクタ 195">
          <a:extLst>
            <a:ext uri="{FF2B5EF4-FFF2-40B4-BE49-F238E27FC236}">
              <a16:creationId xmlns:a16="http://schemas.microsoft.com/office/drawing/2014/main" id="{C3A0B56E-A17E-4AE0-ABD1-0CBD7D6388B8}"/>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197" name="テキスト ボックス 196">
          <a:extLst>
            <a:ext uri="{FF2B5EF4-FFF2-40B4-BE49-F238E27FC236}">
              <a16:creationId xmlns:a16="http://schemas.microsoft.com/office/drawing/2014/main" id="{8E5E5B8B-8666-4E8A-9767-BAEFD2D159C7}"/>
            </a:ext>
          </a:extLst>
        </xdr:cNvPr>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8" name="直線コネクタ 197">
          <a:extLst>
            <a:ext uri="{FF2B5EF4-FFF2-40B4-BE49-F238E27FC236}">
              <a16:creationId xmlns:a16="http://schemas.microsoft.com/office/drawing/2014/main" id="{63992A95-ED4A-4DE1-9178-FE5FD828A917}"/>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199" name="テキスト ボックス 198">
          <a:extLst>
            <a:ext uri="{FF2B5EF4-FFF2-40B4-BE49-F238E27FC236}">
              <a16:creationId xmlns:a16="http://schemas.microsoft.com/office/drawing/2014/main" id="{84FB3A9A-854D-4BEF-A992-432AD6BE6605}"/>
            </a:ext>
          </a:extLst>
        </xdr:cNvPr>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0" name="直線コネクタ 199">
          <a:extLst>
            <a:ext uri="{FF2B5EF4-FFF2-40B4-BE49-F238E27FC236}">
              <a16:creationId xmlns:a16="http://schemas.microsoft.com/office/drawing/2014/main" id="{78FE4EA1-754F-4A17-89A0-BC30944B1829}"/>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01" name="テキスト ボックス 200">
          <a:extLst>
            <a:ext uri="{FF2B5EF4-FFF2-40B4-BE49-F238E27FC236}">
              <a16:creationId xmlns:a16="http://schemas.microsoft.com/office/drawing/2014/main" id="{56DD0E51-E1AD-4946-906D-95A5F3E23FE7}"/>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2" name="直線コネクタ 201">
          <a:extLst>
            <a:ext uri="{FF2B5EF4-FFF2-40B4-BE49-F238E27FC236}">
              <a16:creationId xmlns:a16="http://schemas.microsoft.com/office/drawing/2014/main" id="{5258A966-EF28-4BBC-8DF5-DDFDE0591C27}"/>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03" name="テキスト ボックス 202">
          <a:extLst>
            <a:ext uri="{FF2B5EF4-FFF2-40B4-BE49-F238E27FC236}">
              <a16:creationId xmlns:a16="http://schemas.microsoft.com/office/drawing/2014/main" id="{BCBC2DB8-7CDA-422D-B5C9-D4454F81B41A}"/>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4" name="【橋りょう・トンネル】&#10;一人当たり有形固定資産（償却資産）額グラフ枠">
          <a:extLst>
            <a:ext uri="{FF2B5EF4-FFF2-40B4-BE49-F238E27FC236}">
              <a16:creationId xmlns:a16="http://schemas.microsoft.com/office/drawing/2014/main" id="{F5D04A53-6685-49E7-833E-6B5315D2439C}"/>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148030</xdr:rowOff>
    </xdr:from>
    <xdr:to>
      <xdr:col>54</xdr:col>
      <xdr:colOff>189865</xdr:colOff>
      <xdr:row>64</xdr:row>
      <xdr:rowOff>72193</xdr:rowOff>
    </xdr:to>
    <xdr:cxnSp macro="">
      <xdr:nvCxnSpPr>
        <xdr:cNvPr id="205" name="直線コネクタ 204">
          <a:extLst>
            <a:ext uri="{FF2B5EF4-FFF2-40B4-BE49-F238E27FC236}">
              <a16:creationId xmlns:a16="http://schemas.microsoft.com/office/drawing/2014/main" id="{5E2F210E-E544-4B6A-9847-55F5177CD90C}"/>
            </a:ext>
          </a:extLst>
        </xdr:cNvPr>
        <xdr:cNvCxnSpPr/>
      </xdr:nvCxnSpPr>
      <xdr:spPr>
        <a:xfrm flipV="1">
          <a:off x="10476865" y="9749230"/>
          <a:ext cx="0" cy="12957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76020</xdr:rowOff>
    </xdr:from>
    <xdr:ext cx="469744" cy="259045"/>
    <xdr:sp macro="" textlink="">
      <xdr:nvSpPr>
        <xdr:cNvPr id="206" name="【橋りょう・トンネル】&#10;一人当たり有形固定資産（償却資産）額最小値テキスト">
          <a:extLst>
            <a:ext uri="{FF2B5EF4-FFF2-40B4-BE49-F238E27FC236}">
              <a16:creationId xmlns:a16="http://schemas.microsoft.com/office/drawing/2014/main" id="{2AA6141B-BD00-4D44-8992-35F80D529584}"/>
            </a:ext>
          </a:extLst>
        </xdr:cNvPr>
        <xdr:cNvSpPr txBox="1"/>
      </xdr:nvSpPr>
      <xdr:spPr>
        <a:xfrm>
          <a:off x="10515600" y="11048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72193</xdr:rowOff>
    </xdr:from>
    <xdr:to>
      <xdr:col>55</xdr:col>
      <xdr:colOff>88900</xdr:colOff>
      <xdr:row>64</xdr:row>
      <xdr:rowOff>72193</xdr:rowOff>
    </xdr:to>
    <xdr:cxnSp macro="">
      <xdr:nvCxnSpPr>
        <xdr:cNvPr id="207" name="直線コネクタ 206">
          <a:extLst>
            <a:ext uri="{FF2B5EF4-FFF2-40B4-BE49-F238E27FC236}">
              <a16:creationId xmlns:a16="http://schemas.microsoft.com/office/drawing/2014/main" id="{F389B1AC-7A0F-48B7-A68D-35DF233CB926}"/>
            </a:ext>
          </a:extLst>
        </xdr:cNvPr>
        <xdr:cNvCxnSpPr/>
      </xdr:nvCxnSpPr>
      <xdr:spPr>
        <a:xfrm>
          <a:off x="10388600" y="11044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94707</xdr:rowOff>
    </xdr:from>
    <xdr:ext cx="690189" cy="259045"/>
    <xdr:sp macro="" textlink="">
      <xdr:nvSpPr>
        <xdr:cNvPr id="208" name="【橋りょう・トンネル】&#10;一人当たり有形固定資産（償却資産）額最大値テキスト">
          <a:extLst>
            <a:ext uri="{FF2B5EF4-FFF2-40B4-BE49-F238E27FC236}">
              <a16:creationId xmlns:a16="http://schemas.microsoft.com/office/drawing/2014/main" id="{601F4594-5BFF-47E8-B2D7-6F1B760AE8D0}"/>
            </a:ext>
          </a:extLst>
        </xdr:cNvPr>
        <xdr:cNvSpPr txBox="1"/>
      </xdr:nvSpPr>
      <xdr:spPr>
        <a:xfrm>
          <a:off x="10515600" y="952445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1,705,734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148030</xdr:rowOff>
    </xdr:from>
    <xdr:to>
      <xdr:col>55</xdr:col>
      <xdr:colOff>88900</xdr:colOff>
      <xdr:row>56</xdr:row>
      <xdr:rowOff>148030</xdr:rowOff>
    </xdr:to>
    <xdr:cxnSp macro="">
      <xdr:nvCxnSpPr>
        <xdr:cNvPr id="209" name="直線コネクタ 208">
          <a:extLst>
            <a:ext uri="{FF2B5EF4-FFF2-40B4-BE49-F238E27FC236}">
              <a16:creationId xmlns:a16="http://schemas.microsoft.com/office/drawing/2014/main" id="{6FEFC226-7B39-4DC8-A575-EEE4E43D94EA}"/>
            </a:ext>
          </a:extLst>
        </xdr:cNvPr>
        <xdr:cNvCxnSpPr/>
      </xdr:nvCxnSpPr>
      <xdr:spPr>
        <a:xfrm>
          <a:off x="10388600" y="9749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81763</xdr:rowOff>
    </xdr:from>
    <xdr:ext cx="599010" cy="259045"/>
    <xdr:sp macro="" textlink="">
      <xdr:nvSpPr>
        <xdr:cNvPr id="210" name="【橋りょう・トンネル】&#10;一人当たり有形固定資産（償却資産）額平均値テキスト">
          <a:extLst>
            <a:ext uri="{FF2B5EF4-FFF2-40B4-BE49-F238E27FC236}">
              <a16:creationId xmlns:a16="http://schemas.microsoft.com/office/drawing/2014/main" id="{84DA1D49-2394-41BE-B335-2622D1457252}"/>
            </a:ext>
          </a:extLst>
        </xdr:cNvPr>
        <xdr:cNvSpPr txBox="1"/>
      </xdr:nvSpPr>
      <xdr:spPr>
        <a:xfrm>
          <a:off x="10515600" y="107116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347,721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103336</xdr:rowOff>
    </xdr:from>
    <xdr:to>
      <xdr:col>55</xdr:col>
      <xdr:colOff>50800</xdr:colOff>
      <xdr:row>63</xdr:row>
      <xdr:rowOff>33486</xdr:rowOff>
    </xdr:to>
    <xdr:sp macro="" textlink="">
      <xdr:nvSpPr>
        <xdr:cNvPr id="211" name="フローチャート: 判断 210">
          <a:extLst>
            <a:ext uri="{FF2B5EF4-FFF2-40B4-BE49-F238E27FC236}">
              <a16:creationId xmlns:a16="http://schemas.microsoft.com/office/drawing/2014/main" id="{C09D3887-987D-4613-87F4-07B02C5C5C1E}"/>
            </a:ext>
          </a:extLst>
        </xdr:cNvPr>
        <xdr:cNvSpPr/>
      </xdr:nvSpPr>
      <xdr:spPr>
        <a:xfrm>
          <a:off x="10426700" y="10733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90474</xdr:rowOff>
    </xdr:from>
    <xdr:to>
      <xdr:col>50</xdr:col>
      <xdr:colOff>165100</xdr:colOff>
      <xdr:row>63</xdr:row>
      <xdr:rowOff>20624</xdr:rowOff>
    </xdr:to>
    <xdr:sp macro="" textlink="">
      <xdr:nvSpPr>
        <xdr:cNvPr id="212" name="フローチャート: 判断 211">
          <a:extLst>
            <a:ext uri="{FF2B5EF4-FFF2-40B4-BE49-F238E27FC236}">
              <a16:creationId xmlns:a16="http://schemas.microsoft.com/office/drawing/2014/main" id="{8A01A5F0-AF83-43A0-8EA6-18CF799A0B83}"/>
            </a:ext>
          </a:extLst>
        </xdr:cNvPr>
        <xdr:cNvSpPr/>
      </xdr:nvSpPr>
      <xdr:spPr>
        <a:xfrm>
          <a:off x="9588500" y="10720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92158</xdr:rowOff>
    </xdr:from>
    <xdr:to>
      <xdr:col>46</xdr:col>
      <xdr:colOff>38100</xdr:colOff>
      <xdr:row>63</xdr:row>
      <xdr:rowOff>22308</xdr:rowOff>
    </xdr:to>
    <xdr:sp macro="" textlink="">
      <xdr:nvSpPr>
        <xdr:cNvPr id="213" name="フローチャート: 判断 212">
          <a:extLst>
            <a:ext uri="{FF2B5EF4-FFF2-40B4-BE49-F238E27FC236}">
              <a16:creationId xmlns:a16="http://schemas.microsoft.com/office/drawing/2014/main" id="{ECEDDC67-324C-4581-A542-F52F293FA0EA}"/>
            </a:ext>
          </a:extLst>
        </xdr:cNvPr>
        <xdr:cNvSpPr/>
      </xdr:nvSpPr>
      <xdr:spPr>
        <a:xfrm>
          <a:off x="8699500" y="10722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145990</xdr:rowOff>
    </xdr:from>
    <xdr:to>
      <xdr:col>41</xdr:col>
      <xdr:colOff>101600</xdr:colOff>
      <xdr:row>63</xdr:row>
      <xdr:rowOff>76140</xdr:rowOff>
    </xdr:to>
    <xdr:sp macro="" textlink="">
      <xdr:nvSpPr>
        <xdr:cNvPr id="214" name="フローチャート: 判断 213">
          <a:extLst>
            <a:ext uri="{FF2B5EF4-FFF2-40B4-BE49-F238E27FC236}">
              <a16:creationId xmlns:a16="http://schemas.microsoft.com/office/drawing/2014/main" id="{D871466B-FC08-42B5-BE7C-032391F93058}"/>
            </a:ext>
          </a:extLst>
        </xdr:cNvPr>
        <xdr:cNvSpPr/>
      </xdr:nvSpPr>
      <xdr:spPr>
        <a:xfrm>
          <a:off x="7810500" y="1077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5" name="テキスト ボックス 214">
          <a:extLst>
            <a:ext uri="{FF2B5EF4-FFF2-40B4-BE49-F238E27FC236}">
              <a16:creationId xmlns:a16="http://schemas.microsoft.com/office/drawing/2014/main" id="{F1EAE8C8-834C-4A6B-827C-A76E5290264B}"/>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6" name="テキスト ボックス 215">
          <a:extLst>
            <a:ext uri="{FF2B5EF4-FFF2-40B4-BE49-F238E27FC236}">
              <a16:creationId xmlns:a16="http://schemas.microsoft.com/office/drawing/2014/main" id="{987E071B-3CF7-4C34-B186-24DD2766D98D}"/>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7" name="テキスト ボックス 216">
          <a:extLst>
            <a:ext uri="{FF2B5EF4-FFF2-40B4-BE49-F238E27FC236}">
              <a16:creationId xmlns:a16="http://schemas.microsoft.com/office/drawing/2014/main" id="{CE11BBE2-2B5A-443F-AA55-EE564660ACF2}"/>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8" name="テキスト ボックス 217">
          <a:extLst>
            <a:ext uri="{FF2B5EF4-FFF2-40B4-BE49-F238E27FC236}">
              <a16:creationId xmlns:a16="http://schemas.microsoft.com/office/drawing/2014/main" id="{26A38601-62B9-4EEE-A175-57DC3362F8F5}"/>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9" name="テキスト ボックス 218">
          <a:extLst>
            <a:ext uri="{FF2B5EF4-FFF2-40B4-BE49-F238E27FC236}">
              <a16:creationId xmlns:a16="http://schemas.microsoft.com/office/drawing/2014/main" id="{A8E4A47F-F34A-497F-9416-5539EEF9C734}"/>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96592</xdr:rowOff>
    </xdr:from>
    <xdr:to>
      <xdr:col>50</xdr:col>
      <xdr:colOff>165100</xdr:colOff>
      <xdr:row>64</xdr:row>
      <xdr:rowOff>26742</xdr:rowOff>
    </xdr:to>
    <xdr:sp macro="" textlink="">
      <xdr:nvSpPr>
        <xdr:cNvPr id="220" name="楕円 219">
          <a:extLst>
            <a:ext uri="{FF2B5EF4-FFF2-40B4-BE49-F238E27FC236}">
              <a16:creationId xmlns:a16="http://schemas.microsoft.com/office/drawing/2014/main" id="{2C2E98A2-3DD6-417E-A2F7-DB3DDFB3F3BE}"/>
            </a:ext>
          </a:extLst>
        </xdr:cNvPr>
        <xdr:cNvSpPr/>
      </xdr:nvSpPr>
      <xdr:spPr>
        <a:xfrm>
          <a:off x="9588500" y="10897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96136</xdr:rowOff>
    </xdr:from>
    <xdr:to>
      <xdr:col>46</xdr:col>
      <xdr:colOff>38100</xdr:colOff>
      <xdr:row>64</xdr:row>
      <xdr:rowOff>26286</xdr:rowOff>
    </xdr:to>
    <xdr:sp macro="" textlink="">
      <xdr:nvSpPr>
        <xdr:cNvPr id="221" name="楕円 220">
          <a:extLst>
            <a:ext uri="{FF2B5EF4-FFF2-40B4-BE49-F238E27FC236}">
              <a16:creationId xmlns:a16="http://schemas.microsoft.com/office/drawing/2014/main" id="{5CA1D1C6-9D5A-40D7-99AF-0CC068FF4F85}"/>
            </a:ext>
          </a:extLst>
        </xdr:cNvPr>
        <xdr:cNvSpPr/>
      </xdr:nvSpPr>
      <xdr:spPr>
        <a:xfrm>
          <a:off x="8699500" y="10897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146936</xdr:rowOff>
    </xdr:from>
    <xdr:to>
      <xdr:col>50</xdr:col>
      <xdr:colOff>114300</xdr:colOff>
      <xdr:row>63</xdr:row>
      <xdr:rowOff>147392</xdr:rowOff>
    </xdr:to>
    <xdr:cxnSp macro="">
      <xdr:nvCxnSpPr>
        <xdr:cNvPr id="222" name="直線コネクタ 221">
          <a:extLst>
            <a:ext uri="{FF2B5EF4-FFF2-40B4-BE49-F238E27FC236}">
              <a16:creationId xmlns:a16="http://schemas.microsoft.com/office/drawing/2014/main" id="{1F491759-C8F0-44DA-BE0F-0E2763EEA143}"/>
            </a:ext>
          </a:extLst>
        </xdr:cNvPr>
        <xdr:cNvCxnSpPr/>
      </xdr:nvCxnSpPr>
      <xdr:spPr>
        <a:xfrm>
          <a:off x="8750300" y="10948286"/>
          <a:ext cx="889000" cy="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96550</xdr:rowOff>
    </xdr:from>
    <xdr:to>
      <xdr:col>41</xdr:col>
      <xdr:colOff>101600</xdr:colOff>
      <xdr:row>64</xdr:row>
      <xdr:rowOff>26700</xdr:rowOff>
    </xdr:to>
    <xdr:sp macro="" textlink="">
      <xdr:nvSpPr>
        <xdr:cNvPr id="223" name="楕円 222">
          <a:extLst>
            <a:ext uri="{FF2B5EF4-FFF2-40B4-BE49-F238E27FC236}">
              <a16:creationId xmlns:a16="http://schemas.microsoft.com/office/drawing/2014/main" id="{1CFEC0B4-64C6-4AD3-8A1E-5B0F66778598}"/>
            </a:ext>
          </a:extLst>
        </xdr:cNvPr>
        <xdr:cNvSpPr/>
      </xdr:nvSpPr>
      <xdr:spPr>
        <a:xfrm>
          <a:off x="7810500" y="1089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146936</xdr:rowOff>
    </xdr:from>
    <xdr:to>
      <xdr:col>45</xdr:col>
      <xdr:colOff>177800</xdr:colOff>
      <xdr:row>63</xdr:row>
      <xdr:rowOff>147350</xdr:rowOff>
    </xdr:to>
    <xdr:cxnSp macro="">
      <xdr:nvCxnSpPr>
        <xdr:cNvPr id="224" name="直線コネクタ 223">
          <a:extLst>
            <a:ext uri="{FF2B5EF4-FFF2-40B4-BE49-F238E27FC236}">
              <a16:creationId xmlns:a16="http://schemas.microsoft.com/office/drawing/2014/main" id="{016A797A-652E-4825-A88E-30140EE48132}"/>
            </a:ext>
          </a:extLst>
        </xdr:cNvPr>
        <xdr:cNvCxnSpPr/>
      </xdr:nvCxnSpPr>
      <xdr:spPr>
        <a:xfrm flipV="1">
          <a:off x="7861300" y="10948286"/>
          <a:ext cx="889000" cy="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37151</xdr:rowOff>
    </xdr:from>
    <xdr:ext cx="599010" cy="259045"/>
    <xdr:sp macro="" textlink="">
      <xdr:nvSpPr>
        <xdr:cNvPr id="225" name="n_1aveValue【橋りょう・トンネル】&#10;一人当たり有形固定資産（償却資産）額">
          <a:extLst>
            <a:ext uri="{FF2B5EF4-FFF2-40B4-BE49-F238E27FC236}">
              <a16:creationId xmlns:a16="http://schemas.microsoft.com/office/drawing/2014/main" id="{B17576E6-D26F-495F-BADA-059A83F17700}"/>
            </a:ext>
          </a:extLst>
        </xdr:cNvPr>
        <xdr:cNvSpPr txBox="1"/>
      </xdr:nvSpPr>
      <xdr:spPr>
        <a:xfrm>
          <a:off x="9327095" y="10495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38835</xdr:rowOff>
    </xdr:from>
    <xdr:ext cx="599010" cy="259045"/>
    <xdr:sp macro="" textlink="">
      <xdr:nvSpPr>
        <xdr:cNvPr id="226" name="n_2aveValue【橋りょう・トンネル】&#10;一人当たり有形固定資産（償却資産）額">
          <a:extLst>
            <a:ext uri="{FF2B5EF4-FFF2-40B4-BE49-F238E27FC236}">
              <a16:creationId xmlns:a16="http://schemas.microsoft.com/office/drawing/2014/main" id="{E042D3AA-605A-474E-8461-4B1046ED1282}"/>
            </a:ext>
          </a:extLst>
        </xdr:cNvPr>
        <xdr:cNvSpPr txBox="1"/>
      </xdr:nvSpPr>
      <xdr:spPr>
        <a:xfrm>
          <a:off x="8450795" y="10497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92667</xdr:rowOff>
    </xdr:from>
    <xdr:ext cx="599010" cy="259045"/>
    <xdr:sp macro="" textlink="">
      <xdr:nvSpPr>
        <xdr:cNvPr id="227" name="n_3aveValue【橋りょう・トンネル】&#10;一人当たり有形固定資産（償却資産）額">
          <a:extLst>
            <a:ext uri="{FF2B5EF4-FFF2-40B4-BE49-F238E27FC236}">
              <a16:creationId xmlns:a16="http://schemas.microsoft.com/office/drawing/2014/main" id="{B34A1810-D60B-49C1-ACDF-537C43057AA7}"/>
            </a:ext>
          </a:extLst>
        </xdr:cNvPr>
        <xdr:cNvSpPr txBox="1"/>
      </xdr:nvSpPr>
      <xdr:spPr>
        <a:xfrm>
          <a:off x="7561795" y="10551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17869</xdr:rowOff>
    </xdr:from>
    <xdr:ext cx="599010" cy="259045"/>
    <xdr:sp macro="" textlink="">
      <xdr:nvSpPr>
        <xdr:cNvPr id="228" name="n_1mainValue【橋りょう・トンネル】&#10;一人当たり有形固定資産（償却資産）額">
          <a:extLst>
            <a:ext uri="{FF2B5EF4-FFF2-40B4-BE49-F238E27FC236}">
              <a16:creationId xmlns:a16="http://schemas.microsoft.com/office/drawing/2014/main" id="{3C5DDE4E-AC43-4FE0-BCA8-B47D72759C77}"/>
            </a:ext>
          </a:extLst>
        </xdr:cNvPr>
        <xdr:cNvSpPr txBox="1"/>
      </xdr:nvSpPr>
      <xdr:spPr>
        <a:xfrm>
          <a:off x="9327095" y="10990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17413</xdr:rowOff>
    </xdr:from>
    <xdr:ext cx="599010" cy="259045"/>
    <xdr:sp macro="" textlink="">
      <xdr:nvSpPr>
        <xdr:cNvPr id="229" name="n_2mainValue【橋りょう・トンネル】&#10;一人当たり有形固定資産（償却資産）額">
          <a:extLst>
            <a:ext uri="{FF2B5EF4-FFF2-40B4-BE49-F238E27FC236}">
              <a16:creationId xmlns:a16="http://schemas.microsoft.com/office/drawing/2014/main" id="{3AB76806-F47D-498E-8B63-D661C316D9CE}"/>
            </a:ext>
          </a:extLst>
        </xdr:cNvPr>
        <xdr:cNvSpPr txBox="1"/>
      </xdr:nvSpPr>
      <xdr:spPr>
        <a:xfrm>
          <a:off x="8450795" y="10990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17827</xdr:rowOff>
    </xdr:from>
    <xdr:ext cx="599010" cy="259045"/>
    <xdr:sp macro="" textlink="">
      <xdr:nvSpPr>
        <xdr:cNvPr id="230" name="n_3mainValue【橋りょう・トンネル】&#10;一人当たり有形固定資産（償却資産）額">
          <a:extLst>
            <a:ext uri="{FF2B5EF4-FFF2-40B4-BE49-F238E27FC236}">
              <a16:creationId xmlns:a16="http://schemas.microsoft.com/office/drawing/2014/main" id="{674431A4-61D3-4C1B-BB07-1624F9B547D0}"/>
            </a:ext>
          </a:extLst>
        </xdr:cNvPr>
        <xdr:cNvSpPr txBox="1"/>
      </xdr:nvSpPr>
      <xdr:spPr>
        <a:xfrm>
          <a:off x="7561795" y="10990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1" name="正方形/長方形 230">
          <a:extLst>
            <a:ext uri="{FF2B5EF4-FFF2-40B4-BE49-F238E27FC236}">
              <a16:creationId xmlns:a16="http://schemas.microsoft.com/office/drawing/2014/main" id="{4488A571-EC13-4ABC-B5C9-4538454B3CCC}"/>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2" name="正方形/長方形 231">
          <a:extLst>
            <a:ext uri="{FF2B5EF4-FFF2-40B4-BE49-F238E27FC236}">
              <a16:creationId xmlns:a16="http://schemas.microsoft.com/office/drawing/2014/main" id="{AB6C7FF7-F952-4A4E-B7E3-FD88577CBC91}"/>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3" name="正方形/長方形 232">
          <a:extLst>
            <a:ext uri="{FF2B5EF4-FFF2-40B4-BE49-F238E27FC236}">
              <a16:creationId xmlns:a16="http://schemas.microsoft.com/office/drawing/2014/main" id="{94F50B42-BA4E-4969-A80D-39A6A607357B}"/>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4" name="正方形/長方形 233">
          <a:extLst>
            <a:ext uri="{FF2B5EF4-FFF2-40B4-BE49-F238E27FC236}">
              <a16:creationId xmlns:a16="http://schemas.microsoft.com/office/drawing/2014/main" id="{A7773C7B-5CE0-481C-A11B-856E3BA4D75D}"/>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5" name="正方形/長方形 234">
          <a:extLst>
            <a:ext uri="{FF2B5EF4-FFF2-40B4-BE49-F238E27FC236}">
              <a16:creationId xmlns:a16="http://schemas.microsoft.com/office/drawing/2014/main" id="{331FBE05-7A8D-49FF-95C2-324A778E0D53}"/>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6" name="正方形/長方形 235">
          <a:extLst>
            <a:ext uri="{FF2B5EF4-FFF2-40B4-BE49-F238E27FC236}">
              <a16:creationId xmlns:a16="http://schemas.microsoft.com/office/drawing/2014/main" id="{B4DDE05C-75D5-4671-98E4-EC1E929B17F4}"/>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7" name="正方形/長方形 236">
          <a:extLst>
            <a:ext uri="{FF2B5EF4-FFF2-40B4-BE49-F238E27FC236}">
              <a16:creationId xmlns:a16="http://schemas.microsoft.com/office/drawing/2014/main" id="{B2B85E5D-3957-43D4-A1A8-0EF7ECC63F8F}"/>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8" name="正方形/長方形 237">
          <a:extLst>
            <a:ext uri="{FF2B5EF4-FFF2-40B4-BE49-F238E27FC236}">
              <a16:creationId xmlns:a16="http://schemas.microsoft.com/office/drawing/2014/main" id="{E1D1ACD5-A516-429E-B5D8-A5A259ED748B}"/>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9" name="テキスト ボックス 238">
          <a:extLst>
            <a:ext uri="{FF2B5EF4-FFF2-40B4-BE49-F238E27FC236}">
              <a16:creationId xmlns:a16="http://schemas.microsoft.com/office/drawing/2014/main" id="{1E16850C-F823-49BD-AD1B-E1C068295B2D}"/>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0" name="直線コネクタ 239">
          <a:extLst>
            <a:ext uri="{FF2B5EF4-FFF2-40B4-BE49-F238E27FC236}">
              <a16:creationId xmlns:a16="http://schemas.microsoft.com/office/drawing/2014/main" id="{3703AFDF-B613-4F4A-AC38-3C7D1CB6C949}"/>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41" name="テキスト ボックス 240">
          <a:extLst>
            <a:ext uri="{FF2B5EF4-FFF2-40B4-BE49-F238E27FC236}">
              <a16:creationId xmlns:a16="http://schemas.microsoft.com/office/drawing/2014/main" id="{FE355890-C3C2-4AF2-BD8E-D8C16C0A3539}"/>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42" name="直線コネクタ 241">
          <a:extLst>
            <a:ext uri="{FF2B5EF4-FFF2-40B4-BE49-F238E27FC236}">
              <a16:creationId xmlns:a16="http://schemas.microsoft.com/office/drawing/2014/main" id="{BE01E79B-93B4-46E9-BBD9-8C3395BF9724}"/>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43" name="テキスト ボックス 242">
          <a:extLst>
            <a:ext uri="{FF2B5EF4-FFF2-40B4-BE49-F238E27FC236}">
              <a16:creationId xmlns:a16="http://schemas.microsoft.com/office/drawing/2014/main" id="{7CEC2130-E634-45D8-97FB-522A5E010E03}"/>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4" name="直線コネクタ 243">
          <a:extLst>
            <a:ext uri="{FF2B5EF4-FFF2-40B4-BE49-F238E27FC236}">
              <a16:creationId xmlns:a16="http://schemas.microsoft.com/office/drawing/2014/main" id="{BBA5FA2E-9244-4623-93D2-FFE7570D36F5}"/>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5" name="テキスト ボックス 244">
          <a:extLst>
            <a:ext uri="{FF2B5EF4-FFF2-40B4-BE49-F238E27FC236}">
              <a16:creationId xmlns:a16="http://schemas.microsoft.com/office/drawing/2014/main" id="{2B5061E3-FB9A-45F3-89E4-A597BA590BB4}"/>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6" name="直線コネクタ 245">
          <a:extLst>
            <a:ext uri="{FF2B5EF4-FFF2-40B4-BE49-F238E27FC236}">
              <a16:creationId xmlns:a16="http://schemas.microsoft.com/office/drawing/2014/main" id="{1DFD0CAA-0F8D-42A7-89D4-CA1E62C25DDA}"/>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7" name="テキスト ボックス 246">
          <a:extLst>
            <a:ext uri="{FF2B5EF4-FFF2-40B4-BE49-F238E27FC236}">
              <a16:creationId xmlns:a16="http://schemas.microsoft.com/office/drawing/2014/main" id="{68399DED-C2B7-4228-AF74-1CE229AB5B3C}"/>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8" name="直線コネクタ 247">
          <a:extLst>
            <a:ext uri="{FF2B5EF4-FFF2-40B4-BE49-F238E27FC236}">
              <a16:creationId xmlns:a16="http://schemas.microsoft.com/office/drawing/2014/main" id="{C14E4E1B-370D-414F-96FA-C0DC8553D7E4}"/>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9" name="テキスト ボックス 248">
          <a:extLst>
            <a:ext uri="{FF2B5EF4-FFF2-40B4-BE49-F238E27FC236}">
              <a16:creationId xmlns:a16="http://schemas.microsoft.com/office/drawing/2014/main" id="{8E89E0FD-5397-4696-AF85-D9295561A449}"/>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50" name="直線コネクタ 249">
          <a:extLst>
            <a:ext uri="{FF2B5EF4-FFF2-40B4-BE49-F238E27FC236}">
              <a16:creationId xmlns:a16="http://schemas.microsoft.com/office/drawing/2014/main" id="{05FA9105-BFFC-4D8C-837A-205F37AF7FEE}"/>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51" name="テキスト ボックス 250">
          <a:extLst>
            <a:ext uri="{FF2B5EF4-FFF2-40B4-BE49-F238E27FC236}">
              <a16:creationId xmlns:a16="http://schemas.microsoft.com/office/drawing/2014/main" id="{E1447F76-DA14-4EC2-9F6B-9774ED0F8050}"/>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2" name="直線コネクタ 251">
          <a:extLst>
            <a:ext uri="{FF2B5EF4-FFF2-40B4-BE49-F238E27FC236}">
              <a16:creationId xmlns:a16="http://schemas.microsoft.com/office/drawing/2014/main" id="{9DCA044E-2179-4209-8E9E-74FC6BA3CD7C}"/>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3" name="テキスト ボックス 252">
          <a:extLst>
            <a:ext uri="{FF2B5EF4-FFF2-40B4-BE49-F238E27FC236}">
              <a16:creationId xmlns:a16="http://schemas.microsoft.com/office/drawing/2014/main" id="{B7B90451-C9B9-48A8-8471-6E7EC0C2AC62}"/>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4" name="【公営住宅】&#10;有形固定資産減価償却率グラフ枠">
          <a:extLst>
            <a:ext uri="{FF2B5EF4-FFF2-40B4-BE49-F238E27FC236}">
              <a16:creationId xmlns:a16="http://schemas.microsoft.com/office/drawing/2014/main" id="{A34A9B30-10D3-4D62-A53A-9C6738B3A407}"/>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72389</xdr:rowOff>
    </xdr:to>
    <xdr:cxnSp macro="">
      <xdr:nvCxnSpPr>
        <xdr:cNvPr id="255" name="直線コネクタ 254">
          <a:extLst>
            <a:ext uri="{FF2B5EF4-FFF2-40B4-BE49-F238E27FC236}">
              <a16:creationId xmlns:a16="http://schemas.microsoft.com/office/drawing/2014/main" id="{64825C33-9487-42D7-B074-7069E83486A6}"/>
            </a:ext>
          </a:extLst>
        </xdr:cNvPr>
        <xdr:cNvCxnSpPr/>
      </xdr:nvCxnSpPr>
      <xdr:spPr>
        <a:xfrm flipV="1">
          <a:off x="4634865" y="13335000"/>
          <a:ext cx="0" cy="14820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76216</xdr:rowOff>
    </xdr:from>
    <xdr:ext cx="405111" cy="259045"/>
    <xdr:sp macro="" textlink="">
      <xdr:nvSpPr>
        <xdr:cNvPr id="256" name="【公営住宅】&#10;有形固定資産減価償却率最小値テキスト">
          <a:extLst>
            <a:ext uri="{FF2B5EF4-FFF2-40B4-BE49-F238E27FC236}">
              <a16:creationId xmlns:a16="http://schemas.microsoft.com/office/drawing/2014/main" id="{9C030A0C-E227-4FA0-8E81-C5B1F97B44D5}"/>
            </a:ext>
          </a:extLst>
        </xdr:cNvPr>
        <xdr:cNvSpPr txBox="1"/>
      </xdr:nvSpPr>
      <xdr:spPr>
        <a:xfrm>
          <a:off x="4673600" y="14820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72389</xdr:rowOff>
    </xdr:from>
    <xdr:to>
      <xdr:col>24</xdr:col>
      <xdr:colOff>152400</xdr:colOff>
      <xdr:row>86</xdr:row>
      <xdr:rowOff>72389</xdr:rowOff>
    </xdr:to>
    <xdr:cxnSp macro="">
      <xdr:nvCxnSpPr>
        <xdr:cNvPr id="257" name="直線コネクタ 256">
          <a:extLst>
            <a:ext uri="{FF2B5EF4-FFF2-40B4-BE49-F238E27FC236}">
              <a16:creationId xmlns:a16="http://schemas.microsoft.com/office/drawing/2014/main" id="{5DA06E8A-5B78-421C-A8A3-0FB6399CA95E}"/>
            </a:ext>
          </a:extLst>
        </xdr:cNvPr>
        <xdr:cNvCxnSpPr/>
      </xdr:nvCxnSpPr>
      <xdr:spPr>
        <a:xfrm>
          <a:off x="4546600" y="14817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58" name="【公営住宅】&#10;有形固定資産減価償却率最大値テキスト">
          <a:extLst>
            <a:ext uri="{FF2B5EF4-FFF2-40B4-BE49-F238E27FC236}">
              <a16:creationId xmlns:a16="http://schemas.microsoft.com/office/drawing/2014/main" id="{F7730085-11FB-4EF8-8328-2FD4D9C8F678}"/>
            </a:ext>
          </a:extLst>
        </xdr:cNvPr>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59" name="直線コネクタ 258">
          <a:extLst>
            <a:ext uri="{FF2B5EF4-FFF2-40B4-BE49-F238E27FC236}">
              <a16:creationId xmlns:a16="http://schemas.microsoft.com/office/drawing/2014/main" id="{8794D13E-B8AF-4833-A1A5-A82AFD7EB612}"/>
            </a:ext>
          </a:extLst>
        </xdr:cNvPr>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5732</xdr:rowOff>
    </xdr:from>
    <xdr:ext cx="405111" cy="259045"/>
    <xdr:sp macro="" textlink="">
      <xdr:nvSpPr>
        <xdr:cNvPr id="260" name="【公営住宅】&#10;有形固定資産減価償却率平均値テキスト">
          <a:extLst>
            <a:ext uri="{FF2B5EF4-FFF2-40B4-BE49-F238E27FC236}">
              <a16:creationId xmlns:a16="http://schemas.microsoft.com/office/drawing/2014/main" id="{146F55C2-AEA6-46B1-B930-A6A57D10EA2B}"/>
            </a:ext>
          </a:extLst>
        </xdr:cNvPr>
        <xdr:cNvSpPr txBox="1"/>
      </xdr:nvSpPr>
      <xdr:spPr>
        <a:xfrm>
          <a:off x="4673600" y="138931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27305</xdr:rowOff>
    </xdr:from>
    <xdr:to>
      <xdr:col>24</xdr:col>
      <xdr:colOff>114300</xdr:colOff>
      <xdr:row>81</xdr:row>
      <xdr:rowOff>128905</xdr:rowOff>
    </xdr:to>
    <xdr:sp macro="" textlink="">
      <xdr:nvSpPr>
        <xdr:cNvPr id="261" name="フローチャート: 判断 260">
          <a:extLst>
            <a:ext uri="{FF2B5EF4-FFF2-40B4-BE49-F238E27FC236}">
              <a16:creationId xmlns:a16="http://schemas.microsoft.com/office/drawing/2014/main" id="{54CFB029-2147-44B4-8ADB-471E0FE66715}"/>
            </a:ext>
          </a:extLst>
        </xdr:cNvPr>
        <xdr:cNvSpPr/>
      </xdr:nvSpPr>
      <xdr:spPr>
        <a:xfrm>
          <a:off x="4584700" y="1391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50164</xdr:rowOff>
    </xdr:from>
    <xdr:to>
      <xdr:col>20</xdr:col>
      <xdr:colOff>38100</xdr:colOff>
      <xdr:row>81</xdr:row>
      <xdr:rowOff>151764</xdr:rowOff>
    </xdr:to>
    <xdr:sp macro="" textlink="">
      <xdr:nvSpPr>
        <xdr:cNvPr id="262" name="フローチャート: 判断 261">
          <a:extLst>
            <a:ext uri="{FF2B5EF4-FFF2-40B4-BE49-F238E27FC236}">
              <a16:creationId xmlns:a16="http://schemas.microsoft.com/office/drawing/2014/main" id="{767259FB-FF66-45EA-BBC5-71CE4FCD587E}"/>
            </a:ext>
          </a:extLst>
        </xdr:cNvPr>
        <xdr:cNvSpPr/>
      </xdr:nvSpPr>
      <xdr:spPr>
        <a:xfrm>
          <a:off x="3746500" y="1393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82550</xdr:rowOff>
    </xdr:from>
    <xdr:to>
      <xdr:col>15</xdr:col>
      <xdr:colOff>101600</xdr:colOff>
      <xdr:row>82</xdr:row>
      <xdr:rowOff>12700</xdr:rowOff>
    </xdr:to>
    <xdr:sp macro="" textlink="">
      <xdr:nvSpPr>
        <xdr:cNvPr id="263" name="フローチャート: 判断 262">
          <a:extLst>
            <a:ext uri="{FF2B5EF4-FFF2-40B4-BE49-F238E27FC236}">
              <a16:creationId xmlns:a16="http://schemas.microsoft.com/office/drawing/2014/main" id="{EB965C34-A131-493A-AC32-C70C608CFB32}"/>
            </a:ext>
          </a:extLst>
        </xdr:cNvPr>
        <xdr:cNvSpPr/>
      </xdr:nvSpPr>
      <xdr:spPr>
        <a:xfrm>
          <a:off x="2857500" y="1397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168275</xdr:rowOff>
    </xdr:from>
    <xdr:to>
      <xdr:col>10</xdr:col>
      <xdr:colOff>165100</xdr:colOff>
      <xdr:row>82</xdr:row>
      <xdr:rowOff>98425</xdr:rowOff>
    </xdr:to>
    <xdr:sp macro="" textlink="">
      <xdr:nvSpPr>
        <xdr:cNvPr id="264" name="フローチャート: 判断 263">
          <a:extLst>
            <a:ext uri="{FF2B5EF4-FFF2-40B4-BE49-F238E27FC236}">
              <a16:creationId xmlns:a16="http://schemas.microsoft.com/office/drawing/2014/main" id="{6794DF8E-FEDF-44ED-AD01-C37B1FD439C3}"/>
            </a:ext>
          </a:extLst>
        </xdr:cNvPr>
        <xdr:cNvSpPr/>
      </xdr:nvSpPr>
      <xdr:spPr>
        <a:xfrm>
          <a:off x="1968500" y="1405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5" name="テキスト ボックス 264">
          <a:extLst>
            <a:ext uri="{FF2B5EF4-FFF2-40B4-BE49-F238E27FC236}">
              <a16:creationId xmlns:a16="http://schemas.microsoft.com/office/drawing/2014/main" id="{962C39DF-59C3-4C68-8FDF-E925738C96A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6" name="テキスト ボックス 265">
          <a:extLst>
            <a:ext uri="{FF2B5EF4-FFF2-40B4-BE49-F238E27FC236}">
              <a16:creationId xmlns:a16="http://schemas.microsoft.com/office/drawing/2014/main" id="{68A66669-4FC6-4258-A7C4-A60B6BB82609}"/>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7" name="テキスト ボックス 266">
          <a:extLst>
            <a:ext uri="{FF2B5EF4-FFF2-40B4-BE49-F238E27FC236}">
              <a16:creationId xmlns:a16="http://schemas.microsoft.com/office/drawing/2014/main" id="{D16E8A21-A713-45CB-85F6-612B4F559EC8}"/>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8" name="テキスト ボックス 267">
          <a:extLst>
            <a:ext uri="{FF2B5EF4-FFF2-40B4-BE49-F238E27FC236}">
              <a16:creationId xmlns:a16="http://schemas.microsoft.com/office/drawing/2014/main" id="{49154A3F-596F-4625-95B1-06B6E09396A9}"/>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9" name="テキスト ボックス 268">
          <a:extLst>
            <a:ext uri="{FF2B5EF4-FFF2-40B4-BE49-F238E27FC236}">
              <a16:creationId xmlns:a16="http://schemas.microsoft.com/office/drawing/2014/main" id="{1A020A8E-5383-4819-9635-3E966DAFC9E6}"/>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139700</xdr:rowOff>
    </xdr:from>
    <xdr:to>
      <xdr:col>20</xdr:col>
      <xdr:colOff>38100</xdr:colOff>
      <xdr:row>83</xdr:row>
      <xdr:rowOff>69850</xdr:rowOff>
    </xdr:to>
    <xdr:sp macro="" textlink="">
      <xdr:nvSpPr>
        <xdr:cNvPr id="270" name="楕円 269">
          <a:extLst>
            <a:ext uri="{FF2B5EF4-FFF2-40B4-BE49-F238E27FC236}">
              <a16:creationId xmlns:a16="http://schemas.microsoft.com/office/drawing/2014/main" id="{0A9213FE-F2B1-489E-8D0A-98404A39B1F6}"/>
            </a:ext>
          </a:extLst>
        </xdr:cNvPr>
        <xdr:cNvSpPr/>
      </xdr:nvSpPr>
      <xdr:spPr>
        <a:xfrm>
          <a:off x="3746500" y="1419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10161</xdr:rowOff>
    </xdr:from>
    <xdr:to>
      <xdr:col>15</xdr:col>
      <xdr:colOff>101600</xdr:colOff>
      <xdr:row>83</xdr:row>
      <xdr:rowOff>111761</xdr:rowOff>
    </xdr:to>
    <xdr:sp macro="" textlink="">
      <xdr:nvSpPr>
        <xdr:cNvPr id="271" name="楕円 270">
          <a:extLst>
            <a:ext uri="{FF2B5EF4-FFF2-40B4-BE49-F238E27FC236}">
              <a16:creationId xmlns:a16="http://schemas.microsoft.com/office/drawing/2014/main" id="{FC2BCD7E-1274-43F3-856F-DDFC1B69432E}"/>
            </a:ext>
          </a:extLst>
        </xdr:cNvPr>
        <xdr:cNvSpPr/>
      </xdr:nvSpPr>
      <xdr:spPr>
        <a:xfrm>
          <a:off x="2857500" y="1424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19050</xdr:rowOff>
    </xdr:from>
    <xdr:to>
      <xdr:col>19</xdr:col>
      <xdr:colOff>177800</xdr:colOff>
      <xdr:row>83</xdr:row>
      <xdr:rowOff>60961</xdr:rowOff>
    </xdr:to>
    <xdr:cxnSp macro="">
      <xdr:nvCxnSpPr>
        <xdr:cNvPr id="272" name="直線コネクタ 271">
          <a:extLst>
            <a:ext uri="{FF2B5EF4-FFF2-40B4-BE49-F238E27FC236}">
              <a16:creationId xmlns:a16="http://schemas.microsoft.com/office/drawing/2014/main" id="{8953E3B8-ECF2-49A8-8055-746AA2C32865}"/>
            </a:ext>
          </a:extLst>
        </xdr:cNvPr>
        <xdr:cNvCxnSpPr/>
      </xdr:nvCxnSpPr>
      <xdr:spPr>
        <a:xfrm flipV="1">
          <a:off x="2908300" y="14249400"/>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53975</xdr:rowOff>
    </xdr:from>
    <xdr:to>
      <xdr:col>10</xdr:col>
      <xdr:colOff>165100</xdr:colOff>
      <xdr:row>83</xdr:row>
      <xdr:rowOff>155575</xdr:rowOff>
    </xdr:to>
    <xdr:sp macro="" textlink="">
      <xdr:nvSpPr>
        <xdr:cNvPr id="273" name="楕円 272">
          <a:extLst>
            <a:ext uri="{FF2B5EF4-FFF2-40B4-BE49-F238E27FC236}">
              <a16:creationId xmlns:a16="http://schemas.microsoft.com/office/drawing/2014/main" id="{E6815351-8038-40C3-809C-A0EC6D8262B4}"/>
            </a:ext>
          </a:extLst>
        </xdr:cNvPr>
        <xdr:cNvSpPr/>
      </xdr:nvSpPr>
      <xdr:spPr>
        <a:xfrm>
          <a:off x="1968500" y="14284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60961</xdr:rowOff>
    </xdr:from>
    <xdr:to>
      <xdr:col>15</xdr:col>
      <xdr:colOff>50800</xdr:colOff>
      <xdr:row>83</xdr:row>
      <xdr:rowOff>104775</xdr:rowOff>
    </xdr:to>
    <xdr:cxnSp macro="">
      <xdr:nvCxnSpPr>
        <xdr:cNvPr id="274" name="直線コネクタ 273">
          <a:extLst>
            <a:ext uri="{FF2B5EF4-FFF2-40B4-BE49-F238E27FC236}">
              <a16:creationId xmlns:a16="http://schemas.microsoft.com/office/drawing/2014/main" id="{DE098A6A-2D33-443C-9B8D-914A2A691CD7}"/>
            </a:ext>
          </a:extLst>
        </xdr:cNvPr>
        <xdr:cNvCxnSpPr/>
      </xdr:nvCxnSpPr>
      <xdr:spPr>
        <a:xfrm flipV="1">
          <a:off x="2019300" y="14291311"/>
          <a:ext cx="8890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168291</xdr:rowOff>
    </xdr:from>
    <xdr:ext cx="405111" cy="259045"/>
    <xdr:sp macro="" textlink="">
      <xdr:nvSpPr>
        <xdr:cNvPr id="275" name="n_1aveValue【公営住宅】&#10;有形固定資産減価償却率">
          <a:extLst>
            <a:ext uri="{FF2B5EF4-FFF2-40B4-BE49-F238E27FC236}">
              <a16:creationId xmlns:a16="http://schemas.microsoft.com/office/drawing/2014/main" id="{935447B9-0A5B-49A2-87BB-7FC9A89DD97D}"/>
            </a:ext>
          </a:extLst>
        </xdr:cNvPr>
        <xdr:cNvSpPr txBox="1"/>
      </xdr:nvSpPr>
      <xdr:spPr>
        <a:xfrm>
          <a:off x="3582044" y="13712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29227</xdr:rowOff>
    </xdr:from>
    <xdr:ext cx="405111" cy="259045"/>
    <xdr:sp macro="" textlink="">
      <xdr:nvSpPr>
        <xdr:cNvPr id="276" name="n_2aveValue【公営住宅】&#10;有形固定資産減価償却率">
          <a:extLst>
            <a:ext uri="{FF2B5EF4-FFF2-40B4-BE49-F238E27FC236}">
              <a16:creationId xmlns:a16="http://schemas.microsoft.com/office/drawing/2014/main" id="{07E29603-5E6F-4824-BB69-CA1536A317AF}"/>
            </a:ext>
          </a:extLst>
        </xdr:cNvPr>
        <xdr:cNvSpPr txBox="1"/>
      </xdr:nvSpPr>
      <xdr:spPr>
        <a:xfrm>
          <a:off x="2705744" y="1374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114952</xdr:rowOff>
    </xdr:from>
    <xdr:ext cx="405111" cy="259045"/>
    <xdr:sp macro="" textlink="">
      <xdr:nvSpPr>
        <xdr:cNvPr id="277" name="n_3aveValue【公営住宅】&#10;有形固定資産減価償却率">
          <a:extLst>
            <a:ext uri="{FF2B5EF4-FFF2-40B4-BE49-F238E27FC236}">
              <a16:creationId xmlns:a16="http://schemas.microsoft.com/office/drawing/2014/main" id="{EAE33E0B-D6B5-4FEB-8EE7-734C221EE56A}"/>
            </a:ext>
          </a:extLst>
        </xdr:cNvPr>
        <xdr:cNvSpPr txBox="1"/>
      </xdr:nvSpPr>
      <xdr:spPr>
        <a:xfrm>
          <a:off x="1816744" y="1383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60977</xdr:rowOff>
    </xdr:from>
    <xdr:ext cx="405111" cy="259045"/>
    <xdr:sp macro="" textlink="">
      <xdr:nvSpPr>
        <xdr:cNvPr id="278" name="n_1mainValue【公営住宅】&#10;有形固定資産減価償却率">
          <a:extLst>
            <a:ext uri="{FF2B5EF4-FFF2-40B4-BE49-F238E27FC236}">
              <a16:creationId xmlns:a16="http://schemas.microsoft.com/office/drawing/2014/main" id="{9ABBA002-1841-487D-809A-A2337DE2EE35}"/>
            </a:ext>
          </a:extLst>
        </xdr:cNvPr>
        <xdr:cNvSpPr txBox="1"/>
      </xdr:nvSpPr>
      <xdr:spPr>
        <a:xfrm>
          <a:off x="3582044" y="14291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102888</xdr:rowOff>
    </xdr:from>
    <xdr:ext cx="405111" cy="259045"/>
    <xdr:sp macro="" textlink="">
      <xdr:nvSpPr>
        <xdr:cNvPr id="279" name="n_2mainValue【公営住宅】&#10;有形固定資産減価償却率">
          <a:extLst>
            <a:ext uri="{FF2B5EF4-FFF2-40B4-BE49-F238E27FC236}">
              <a16:creationId xmlns:a16="http://schemas.microsoft.com/office/drawing/2014/main" id="{60F3261B-7AD4-41D4-BEAC-774EE3E26E23}"/>
            </a:ext>
          </a:extLst>
        </xdr:cNvPr>
        <xdr:cNvSpPr txBox="1"/>
      </xdr:nvSpPr>
      <xdr:spPr>
        <a:xfrm>
          <a:off x="2705744" y="14333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146702</xdr:rowOff>
    </xdr:from>
    <xdr:ext cx="405111" cy="259045"/>
    <xdr:sp macro="" textlink="">
      <xdr:nvSpPr>
        <xdr:cNvPr id="280" name="n_3mainValue【公営住宅】&#10;有形固定資産減価償却率">
          <a:extLst>
            <a:ext uri="{FF2B5EF4-FFF2-40B4-BE49-F238E27FC236}">
              <a16:creationId xmlns:a16="http://schemas.microsoft.com/office/drawing/2014/main" id="{AA3294B9-BDD3-47C5-82D0-8B496B43DDE6}"/>
            </a:ext>
          </a:extLst>
        </xdr:cNvPr>
        <xdr:cNvSpPr txBox="1"/>
      </xdr:nvSpPr>
      <xdr:spPr>
        <a:xfrm>
          <a:off x="1816744" y="14377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1" name="正方形/長方形 280">
          <a:extLst>
            <a:ext uri="{FF2B5EF4-FFF2-40B4-BE49-F238E27FC236}">
              <a16:creationId xmlns:a16="http://schemas.microsoft.com/office/drawing/2014/main" id="{8089D87F-1B25-4B95-B43D-7D70131C6634}"/>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2" name="正方形/長方形 281">
          <a:extLst>
            <a:ext uri="{FF2B5EF4-FFF2-40B4-BE49-F238E27FC236}">
              <a16:creationId xmlns:a16="http://schemas.microsoft.com/office/drawing/2014/main" id="{3774C717-AFBD-4522-9CED-8DE07F419E4A}"/>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3" name="正方形/長方形 282">
          <a:extLst>
            <a:ext uri="{FF2B5EF4-FFF2-40B4-BE49-F238E27FC236}">
              <a16:creationId xmlns:a16="http://schemas.microsoft.com/office/drawing/2014/main" id="{FB3BF75B-4DA0-4BF4-846D-2EF387EBEA9D}"/>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4" name="正方形/長方形 283">
          <a:extLst>
            <a:ext uri="{FF2B5EF4-FFF2-40B4-BE49-F238E27FC236}">
              <a16:creationId xmlns:a16="http://schemas.microsoft.com/office/drawing/2014/main" id="{6BFD1259-F493-4019-82DC-63397FA55C29}"/>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5" name="正方形/長方形 284">
          <a:extLst>
            <a:ext uri="{FF2B5EF4-FFF2-40B4-BE49-F238E27FC236}">
              <a16:creationId xmlns:a16="http://schemas.microsoft.com/office/drawing/2014/main" id="{0190E421-6EC3-4E44-9647-4FE63A90A3A1}"/>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6" name="正方形/長方形 285">
          <a:extLst>
            <a:ext uri="{FF2B5EF4-FFF2-40B4-BE49-F238E27FC236}">
              <a16:creationId xmlns:a16="http://schemas.microsoft.com/office/drawing/2014/main" id="{703DF172-AADA-42A4-A0BF-21A181988998}"/>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7" name="正方形/長方形 286">
          <a:extLst>
            <a:ext uri="{FF2B5EF4-FFF2-40B4-BE49-F238E27FC236}">
              <a16:creationId xmlns:a16="http://schemas.microsoft.com/office/drawing/2014/main" id="{725B3149-B1A1-48C5-9C11-4414C301C5D7}"/>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8" name="正方形/長方形 287">
          <a:extLst>
            <a:ext uri="{FF2B5EF4-FFF2-40B4-BE49-F238E27FC236}">
              <a16:creationId xmlns:a16="http://schemas.microsoft.com/office/drawing/2014/main" id="{BB397338-68CB-4A2E-8F1D-ED1B8875E70F}"/>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9" name="テキスト ボックス 288">
          <a:extLst>
            <a:ext uri="{FF2B5EF4-FFF2-40B4-BE49-F238E27FC236}">
              <a16:creationId xmlns:a16="http://schemas.microsoft.com/office/drawing/2014/main" id="{F900F1C6-92BC-4E6B-B6F9-B3E63F42A5C7}"/>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0" name="直線コネクタ 289">
          <a:extLst>
            <a:ext uri="{FF2B5EF4-FFF2-40B4-BE49-F238E27FC236}">
              <a16:creationId xmlns:a16="http://schemas.microsoft.com/office/drawing/2014/main" id="{D69E39DC-D002-4FBB-8A82-382D5B3E099A}"/>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91" name="直線コネクタ 290">
          <a:extLst>
            <a:ext uri="{FF2B5EF4-FFF2-40B4-BE49-F238E27FC236}">
              <a16:creationId xmlns:a16="http://schemas.microsoft.com/office/drawing/2014/main" id="{5195628C-DFD8-422A-9167-813C4FE43AEC}"/>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92" name="テキスト ボックス 291">
          <a:extLst>
            <a:ext uri="{FF2B5EF4-FFF2-40B4-BE49-F238E27FC236}">
              <a16:creationId xmlns:a16="http://schemas.microsoft.com/office/drawing/2014/main" id="{0D3949C8-FE28-4F60-BFD7-1108368CA204}"/>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93" name="直線コネクタ 292">
          <a:extLst>
            <a:ext uri="{FF2B5EF4-FFF2-40B4-BE49-F238E27FC236}">
              <a16:creationId xmlns:a16="http://schemas.microsoft.com/office/drawing/2014/main" id="{12945D63-3B90-4CDD-8B5A-51F5A66778AF}"/>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94" name="テキスト ボックス 293">
          <a:extLst>
            <a:ext uri="{FF2B5EF4-FFF2-40B4-BE49-F238E27FC236}">
              <a16:creationId xmlns:a16="http://schemas.microsoft.com/office/drawing/2014/main" id="{B97C0506-5575-4D73-9F9B-C733A0D81729}"/>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95" name="直線コネクタ 294">
          <a:extLst>
            <a:ext uri="{FF2B5EF4-FFF2-40B4-BE49-F238E27FC236}">
              <a16:creationId xmlns:a16="http://schemas.microsoft.com/office/drawing/2014/main" id="{73018C0D-9490-48C1-B8D0-5765983FACE5}"/>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96" name="テキスト ボックス 295">
          <a:extLst>
            <a:ext uri="{FF2B5EF4-FFF2-40B4-BE49-F238E27FC236}">
              <a16:creationId xmlns:a16="http://schemas.microsoft.com/office/drawing/2014/main" id="{0915ABB2-3C76-4ACB-9E27-8251C630EEE3}"/>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97" name="直線コネクタ 296">
          <a:extLst>
            <a:ext uri="{FF2B5EF4-FFF2-40B4-BE49-F238E27FC236}">
              <a16:creationId xmlns:a16="http://schemas.microsoft.com/office/drawing/2014/main" id="{785398F4-2BFC-4E4B-BB2C-616B3105508B}"/>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98" name="テキスト ボックス 297">
          <a:extLst>
            <a:ext uri="{FF2B5EF4-FFF2-40B4-BE49-F238E27FC236}">
              <a16:creationId xmlns:a16="http://schemas.microsoft.com/office/drawing/2014/main" id="{D556A2CB-32C4-4C4D-9AE3-B8DF0ACBCC27}"/>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99" name="直線コネクタ 298">
          <a:extLst>
            <a:ext uri="{FF2B5EF4-FFF2-40B4-BE49-F238E27FC236}">
              <a16:creationId xmlns:a16="http://schemas.microsoft.com/office/drawing/2014/main" id="{7607234F-DDBB-4FFA-9DD5-0221650A8AC5}"/>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00" name="テキスト ボックス 299">
          <a:extLst>
            <a:ext uri="{FF2B5EF4-FFF2-40B4-BE49-F238E27FC236}">
              <a16:creationId xmlns:a16="http://schemas.microsoft.com/office/drawing/2014/main" id="{D5A9ADE9-4099-4228-98A2-071615DB61F8}"/>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1" name="直線コネクタ 300">
          <a:extLst>
            <a:ext uri="{FF2B5EF4-FFF2-40B4-BE49-F238E27FC236}">
              <a16:creationId xmlns:a16="http://schemas.microsoft.com/office/drawing/2014/main" id="{FE5019D4-D42D-4BBD-8534-D8C9529A105B}"/>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2" name="テキスト ボックス 301">
          <a:extLst>
            <a:ext uri="{FF2B5EF4-FFF2-40B4-BE49-F238E27FC236}">
              <a16:creationId xmlns:a16="http://schemas.microsoft.com/office/drawing/2014/main" id="{6611AB32-0FDC-4E0B-8B0F-C32B31F0A65B}"/>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3" name="【公営住宅】&#10;一人当たり面積グラフ枠">
          <a:extLst>
            <a:ext uri="{FF2B5EF4-FFF2-40B4-BE49-F238E27FC236}">
              <a16:creationId xmlns:a16="http://schemas.microsoft.com/office/drawing/2014/main" id="{A899A2F7-35F5-4B65-A8D2-B01659DBC734}"/>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155448</xdr:rowOff>
    </xdr:from>
    <xdr:to>
      <xdr:col>54</xdr:col>
      <xdr:colOff>189865</xdr:colOff>
      <xdr:row>86</xdr:row>
      <xdr:rowOff>94107</xdr:rowOff>
    </xdr:to>
    <xdr:cxnSp macro="">
      <xdr:nvCxnSpPr>
        <xdr:cNvPr id="304" name="直線コネクタ 303">
          <a:extLst>
            <a:ext uri="{FF2B5EF4-FFF2-40B4-BE49-F238E27FC236}">
              <a16:creationId xmlns:a16="http://schemas.microsoft.com/office/drawing/2014/main" id="{48294733-0475-4807-8A16-E3B12CCB4A94}"/>
            </a:ext>
          </a:extLst>
        </xdr:cNvPr>
        <xdr:cNvCxnSpPr/>
      </xdr:nvCxnSpPr>
      <xdr:spPr>
        <a:xfrm flipV="1">
          <a:off x="10476865" y="13528548"/>
          <a:ext cx="0" cy="13102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97934</xdr:rowOff>
    </xdr:from>
    <xdr:ext cx="469744" cy="259045"/>
    <xdr:sp macro="" textlink="">
      <xdr:nvSpPr>
        <xdr:cNvPr id="305" name="【公営住宅】&#10;一人当たり面積最小値テキスト">
          <a:extLst>
            <a:ext uri="{FF2B5EF4-FFF2-40B4-BE49-F238E27FC236}">
              <a16:creationId xmlns:a16="http://schemas.microsoft.com/office/drawing/2014/main" id="{5E33F63C-7343-4748-82C4-9BBC5EB90814}"/>
            </a:ext>
          </a:extLst>
        </xdr:cNvPr>
        <xdr:cNvSpPr txBox="1"/>
      </xdr:nvSpPr>
      <xdr:spPr>
        <a:xfrm>
          <a:off x="10515600" y="14842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94107</xdr:rowOff>
    </xdr:from>
    <xdr:to>
      <xdr:col>55</xdr:col>
      <xdr:colOff>88900</xdr:colOff>
      <xdr:row>86</xdr:row>
      <xdr:rowOff>94107</xdr:rowOff>
    </xdr:to>
    <xdr:cxnSp macro="">
      <xdr:nvCxnSpPr>
        <xdr:cNvPr id="306" name="直線コネクタ 305">
          <a:extLst>
            <a:ext uri="{FF2B5EF4-FFF2-40B4-BE49-F238E27FC236}">
              <a16:creationId xmlns:a16="http://schemas.microsoft.com/office/drawing/2014/main" id="{C48D816E-C592-4825-B22B-C024803CE8FA}"/>
            </a:ext>
          </a:extLst>
        </xdr:cNvPr>
        <xdr:cNvCxnSpPr/>
      </xdr:nvCxnSpPr>
      <xdr:spPr>
        <a:xfrm>
          <a:off x="10388600" y="14838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102125</xdr:rowOff>
    </xdr:from>
    <xdr:ext cx="469744" cy="259045"/>
    <xdr:sp macro="" textlink="">
      <xdr:nvSpPr>
        <xdr:cNvPr id="307" name="【公営住宅】&#10;一人当たり面積最大値テキスト">
          <a:extLst>
            <a:ext uri="{FF2B5EF4-FFF2-40B4-BE49-F238E27FC236}">
              <a16:creationId xmlns:a16="http://schemas.microsoft.com/office/drawing/2014/main" id="{3E907CB7-CBA9-46AD-B0F9-5DF91C140E4D}"/>
            </a:ext>
          </a:extLst>
        </xdr:cNvPr>
        <xdr:cNvSpPr txBox="1"/>
      </xdr:nvSpPr>
      <xdr:spPr>
        <a:xfrm>
          <a:off x="10515600" y="13303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155448</xdr:rowOff>
    </xdr:from>
    <xdr:to>
      <xdr:col>55</xdr:col>
      <xdr:colOff>88900</xdr:colOff>
      <xdr:row>78</xdr:row>
      <xdr:rowOff>155448</xdr:rowOff>
    </xdr:to>
    <xdr:cxnSp macro="">
      <xdr:nvCxnSpPr>
        <xdr:cNvPr id="308" name="直線コネクタ 307">
          <a:extLst>
            <a:ext uri="{FF2B5EF4-FFF2-40B4-BE49-F238E27FC236}">
              <a16:creationId xmlns:a16="http://schemas.microsoft.com/office/drawing/2014/main" id="{486FED99-2D94-4FA5-8DF7-1D3DA590B8E6}"/>
            </a:ext>
          </a:extLst>
        </xdr:cNvPr>
        <xdr:cNvCxnSpPr/>
      </xdr:nvCxnSpPr>
      <xdr:spPr>
        <a:xfrm>
          <a:off x="10388600" y="13528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66312</xdr:rowOff>
    </xdr:from>
    <xdr:ext cx="469744" cy="259045"/>
    <xdr:sp macro="" textlink="">
      <xdr:nvSpPr>
        <xdr:cNvPr id="309" name="【公営住宅】&#10;一人当たり面積平均値テキスト">
          <a:extLst>
            <a:ext uri="{FF2B5EF4-FFF2-40B4-BE49-F238E27FC236}">
              <a16:creationId xmlns:a16="http://schemas.microsoft.com/office/drawing/2014/main" id="{B7136954-2B3D-4B4D-B91C-C606ABA2A558}"/>
            </a:ext>
          </a:extLst>
        </xdr:cNvPr>
        <xdr:cNvSpPr txBox="1"/>
      </xdr:nvSpPr>
      <xdr:spPr>
        <a:xfrm>
          <a:off x="10515600" y="144681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87885</xdr:rowOff>
    </xdr:from>
    <xdr:to>
      <xdr:col>55</xdr:col>
      <xdr:colOff>50800</xdr:colOff>
      <xdr:row>85</xdr:row>
      <xdr:rowOff>18035</xdr:rowOff>
    </xdr:to>
    <xdr:sp macro="" textlink="">
      <xdr:nvSpPr>
        <xdr:cNvPr id="310" name="フローチャート: 判断 309">
          <a:extLst>
            <a:ext uri="{FF2B5EF4-FFF2-40B4-BE49-F238E27FC236}">
              <a16:creationId xmlns:a16="http://schemas.microsoft.com/office/drawing/2014/main" id="{BB7611A1-9A0F-4D9F-A2A1-76494D31F0FA}"/>
            </a:ext>
          </a:extLst>
        </xdr:cNvPr>
        <xdr:cNvSpPr/>
      </xdr:nvSpPr>
      <xdr:spPr>
        <a:xfrm>
          <a:off x="10426700" y="14489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103124</xdr:rowOff>
    </xdr:from>
    <xdr:to>
      <xdr:col>50</xdr:col>
      <xdr:colOff>165100</xdr:colOff>
      <xdr:row>85</xdr:row>
      <xdr:rowOff>33274</xdr:rowOff>
    </xdr:to>
    <xdr:sp macro="" textlink="">
      <xdr:nvSpPr>
        <xdr:cNvPr id="311" name="フローチャート: 判断 310">
          <a:extLst>
            <a:ext uri="{FF2B5EF4-FFF2-40B4-BE49-F238E27FC236}">
              <a16:creationId xmlns:a16="http://schemas.microsoft.com/office/drawing/2014/main" id="{214F44FD-B57A-4784-9DA1-A488654BBA94}"/>
            </a:ext>
          </a:extLst>
        </xdr:cNvPr>
        <xdr:cNvSpPr/>
      </xdr:nvSpPr>
      <xdr:spPr>
        <a:xfrm>
          <a:off x="9588500" y="14504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96647</xdr:rowOff>
    </xdr:from>
    <xdr:to>
      <xdr:col>46</xdr:col>
      <xdr:colOff>38100</xdr:colOff>
      <xdr:row>85</xdr:row>
      <xdr:rowOff>26797</xdr:rowOff>
    </xdr:to>
    <xdr:sp macro="" textlink="">
      <xdr:nvSpPr>
        <xdr:cNvPr id="312" name="フローチャート: 判断 311">
          <a:extLst>
            <a:ext uri="{FF2B5EF4-FFF2-40B4-BE49-F238E27FC236}">
              <a16:creationId xmlns:a16="http://schemas.microsoft.com/office/drawing/2014/main" id="{CB4985BD-E13E-435D-B45E-961795CD7694}"/>
            </a:ext>
          </a:extLst>
        </xdr:cNvPr>
        <xdr:cNvSpPr/>
      </xdr:nvSpPr>
      <xdr:spPr>
        <a:xfrm>
          <a:off x="8699500" y="14498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135510</xdr:rowOff>
    </xdr:from>
    <xdr:to>
      <xdr:col>41</xdr:col>
      <xdr:colOff>101600</xdr:colOff>
      <xdr:row>85</xdr:row>
      <xdr:rowOff>65660</xdr:rowOff>
    </xdr:to>
    <xdr:sp macro="" textlink="">
      <xdr:nvSpPr>
        <xdr:cNvPr id="313" name="フローチャート: 判断 312">
          <a:extLst>
            <a:ext uri="{FF2B5EF4-FFF2-40B4-BE49-F238E27FC236}">
              <a16:creationId xmlns:a16="http://schemas.microsoft.com/office/drawing/2014/main" id="{A102C7DA-C2C5-4259-935A-788C6903A2FB}"/>
            </a:ext>
          </a:extLst>
        </xdr:cNvPr>
        <xdr:cNvSpPr/>
      </xdr:nvSpPr>
      <xdr:spPr>
        <a:xfrm>
          <a:off x="7810500" y="14537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4" name="テキスト ボックス 313">
          <a:extLst>
            <a:ext uri="{FF2B5EF4-FFF2-40B4-BE49-F238E27FC236}">
              <a16:creationId xmlns:a16="http://schemas.microsoft.com/office/drawing/2014/main" id="{4329F24F-0263-4F09-B1D0-DF8F0E6B4108}"/>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5" name="テキスト ボックス 314">
          <a:extLst>
            <a:ext uri="{FF2B5EF4-FFF2-40B4-BE49-F238E27FC236}">
              <a16:creationId xmlns:a16="http://schemas.microsoft.com/office/drawing/2014/main" id="{A8232613-01AE-4621-A5FA-3524261D1416}"/>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6" name="テキスト ボックス 315">
          <a:extLst>
            <a:ext uri="{FF2B5EF4-FFF2-40B4-BE49-F238E27FC236}">
              <a16:creationId xmlns:a16="http://schemas.microsoft.com/office/drawing/2014/main" id="{A40EDAC7-BDCB-4108-BE3E-F9EF24DFA5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7" name="テキスト ボックス 316">
          <a:extLst>
            <a:ext uri="{FF2B5EF4-FFF2-40B4-BE49-F238E27FC236}">
              <a16:creationId xmlns:a16="http://schemas.microsoft.com/office/drawing/2014/main" id="{98BE649B-F4DB-4BCE-B09C-6942F4955223}"/>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8" name="テキスト ボックス 317">
          <a:extLst>
            <a:ext uri="{FF2B5EF4-FFF2-40B4-BE49-F238E27FC236}">
              <a16:creationId xmlns:a16="http://schemas.microsoft.com/office/drawing/2014/main" id="{7A379280-A851-4FF3-84E6-70E65E06A4BF}"/>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89408</xdr:rowOff>
    </xdr:from>
    <xdr:to>
      <xdr:col>50</xdr:col>
      <xdr:colOff>165100</xdr:colOff>
      <xdr:row>86</xdr:row>
      <xdr:rowOff>19558</xdr:rowOff>
    </xdr:to>
    <xdr:sp macro="" textlink="">
      <xdr:nvSpPr>
        <xdr:cNvPr id="319" name="楕円 318">
          <a:extLst>
            <a:ext uri="{FF2B5EF4-FFF2-40B4-BE49-F238E27FC236}">
              <a16:creationId xmlns:a16="http://schemas.microsoft.com/office/drawing/2014/main" id="{74CF4D34-A341-4CA2-8697-A47CE631EB43}"/>
            </a:ext>
          </a:extLst>
        </xdr:cNvPr>
        <xdr:cNvSpPr/>
      </xdr:nvSpPr>
      <xdr:spPr>
        <a:xfrm>
          <a:off x="9588500" y="14662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89027</xdr:rowOff>
    </xdr:from>
    <xdr:to>
      <xdr:col>46</xdr:col>
      <xdr:colOff>38100</xdr:colOff>
      <xdr:row>86</xdr:row>
      <xdr:rowOff>19177</xdr:rowOff>
    </xdr:to>
    <xdr:sp macro="" textlink="">
      <xdr:nvSpPr>
        <xdr:cNvPr id="320" name="楕円 319">
          <a:extLst>
            <a:ext uri="{FF2B5EF4-FFF2-40B4-BE49-F238E27FC236}">
              <a16:creationId xmlns:a16="http://schemas.microsoft.com/office/drawing/2014/main" id="{2AF134B3-4957-4606-A195-E75677BBA2F5}"/>
            </a:ext>
          </a:extLst>
        </xdr:cNvPr>
        <xdr:cNvSpPr/>
      </xdr:nvSpPr>
      <xdr:spPr>
        <a:xfrm>
          <a:off x="8699500" y="14662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139827</xdr:rowOff>
    </xdr:from>
    <xdr:to>
      <xdr:col>50</xdr:col>
      <xdr:colOff>114300</xdr:colOff>
      <xdr:row>85</xdr:row>
      <xdr:rowOff>140208</xdr:rowOff>
    </xdr:to>
    <xdr:cxnSp macro="">
      <xdr:nvCxnSpPr>
        <xdr:cNvPr id="321" name="直線コネクタ 320">
          <a:extLst>
            <a:ext uri="{FF2B5EF4-FFF2-40B4-BE49-F238E27FC236}">
              <a16:creationId xmlns:a16="http://schemas.microsoft.com/office/drawing/2014/main" id="{298DFD95-345E-499C-ABED-120A57C03034}"/>
            </a:ext>
          </a:extLst>
        </xdr:cNvPr>
        <xdr:cNvCxnSpPr/>
      </xdr:nvCxnSpPr>
      <xdr:spPr>
        <a:xfrm>
          <a:off x="8750300" y="14713077"/>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89408</xdr:rowOff>
    </xdr:from>
    <xdr:to>
      <xdr:col>41</xdr:col>
      <xdr:colOff>101600</xdr:colOff>
      <xdr:row>86</xdr:row>
      <xdr:rowOff>19558</xdr:rowOff>
    </xdr:to>
    <xdr:sp macro="" textlink="">
      <xdr:nvSpPr>
        <xdr:cNvPr id="322" name="楕円 321">
          <a:extLst>
            <a:ext uri="{FF2B5EF4-FFF2-40B4-BE49-F238E27FC236}">
              <a16:creationId xmlns:a16="http://schemas.microsoft.com/office/drawing/2014/main" id="{4B3B881D-ADCF-4AD7-B3E0-6A0FD73A43C0}"/>
            </a:ext>
          </a:extLst>
        </xdr:cNvPr>
        <xdr:cNvSpPr/>
      </xdr:nvSpPr>
      <xdr:spPr>
        <a:xfrm>
          <a:off x="7810500" y="14662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139827</xdr:rowOff>
    </xdr:from>
    <xdr:to>
      <xdr:col>45</xdr:col>
      <xdr:colOff>177800</xdr:colOff>
      <xdr:row>85</xdr:row>
      <xdr:rowOff>140208</xdr:rowOff>
    </xdr:to>
    <xdr:cxnSp macro="">
      <xdr:nvCxnSpPr>
        <xdr:cNvPr id="323" name="直線コネクタ 322">
          <a:extLst>
            <a:ext uri="{FF2B5EF4-FFF2-40B4-BE49-F238E27FC236}">
              <a16:creationId xmlns:a16="http://schemas.microsoft.com/office/drawing/2014/main" id="{1F9E40AB-3DB9-45D3-B457-72CF10C95D2D}"/>
            </a:ext>
          </a:extLst>
        </xdr:cNvPr>
        <xdr:cNvCxnSpPr/>
      </xdr:nvCxnSpPr>
      <xdr:spPr>
        <a:xfrm flipV="1">
          <a:off x="7861300" y="14713077"/>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49801</xdr:rowOff>
    </xdr:from>
    <xdr:ext cx="469744" cy="259045"/>
    <xdr:sp macro="" textlink="">
      <xdr:nvSpPr>
        <xdr:cNvPr id="324" name="n_1aveValue【公営住宅】&#10;一人当たり面積">
          <a:extLst>
            <a:ext uri="{FF2B5EF4-FFF2-40B4-BE49-F238E27FC236}">
              <a16:creationId xmlns:a16="http://schemas.microsoft.com/office/drawing/2014/main" id="{FE7E63CF-8CC5-4189-9DA9-AAEBF4924E65}"/>
            </a:ext>
          </a:extLst>
        </xdr:cNvPr>
        <xdr:cNvSpPr txBox="1"/>
      </xdr:nvSpPr>
      <xdr:spPr>
        <a:xfrm>
          <a:off x="9391727" y="14280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43324</xdr:rowOff>
    </xdr:from>
    <xdr:ext cx="469744" cy="259045"/>
    <xdr:sp macro="" textlink="">
      <xdr:nvSpPr>
        <xdr:cNvPr id="325" name="n_2aveValue【公営住宅】&#10;一人当たり面積">
          <a:extLst>
            <a:ext uri="{FF2B5EF4-FFF2-40B4-BE49-F238E27FC236}">
              <a16:creationId xmlns:a16="http://schemas.microsoft.com/office/drawing/2014/main" id="{55F2D282-BB14-4C0C-AF84-6370D83E932E}"/>
            </a:ext>
          </a:extLst>
        </xdr:cNvPr>
        <xdr:cNvSpPr txBox="1"/>
      </xdr:nvSpPr>
      <xdr:spPr>
        <a:xfrm>
          <a:off x="8515427" y="14273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82187</xdr:rowOff>
    </xdr:from>
    <xdr:ext cx="469744" cy="259045"/>
    <xdr:sp macro="" textlink="">
      <xdr:nvSpPr>
        <xdr:cNvPr id="326" name="n_3aveValue【公営住宅】&#10;一人当たり面積">
          <a:extLst>
            <a:ext uri="{FF2B5EF4-FFF2-40B4-BE49-F238E27FC236}">
              <a16:creationId xmlns:a16="http://schemas.microsoft.com/office/drawing/2014/main" id="{997E8B53-0FB8-4277-A710-D233FBF9B1A8}"/>
            </a:ext>
          </a:extLst>
        </xdr:cNvPr>
        <xdr:cNvSpPr txBox="1"/>
      </xdr:nvSpPr>
      <xdr:spPr>
        <a:xfrm>
          <a:off x="7626427" y="14312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10685</xdr:rowOff>
    </xdr:from>
    <xdr:ext cx="469744" cy="259045"/>
    <xdr:sp macro="" textlink="">
      <xdr:nvSpPr>
        <xdr:cNvPr id="327" name="n_1mainValue【公営住宅】&#10;一人当たり面積">
          <a:extLst>
            <a:ext uri="{FF2B5EF4-FFF2-40B4-BE49-F238E27FC236}">
              <a16:creationId xmlns:a16="http://schemas.microsoft.com/office/drawing/2014/main" id="{79AA1F8B-1F6F-4F3C-8A8A-BB6A838AE637}"/>
            </a:ext>
          </a:extLst>
        </xdr:cNvPr>
        <xdr:cNvSpPr txBox="1"/>
      </xdr:nvSpPr>
      <xdr:spPr>
        <a:xfrm>
          <a:off x="9391727" y="14755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10304</xdr:rowOff>
    </xdr:from>
    <xdr:ext cx="469744" cy="259045"/>
    <xdr:sp macro="" textlink="">
      <xdr:nvSpPr>
        <xdr:cNvPr id="328" name="n_2mainValue【公営住宅】&#10;一人当たり面積">
          <a:extLst>
            <a:ext uri="{FF2B5EF4-FFF2-40B4-BE49-F238E27FC236}">
              <a16:creationId xmlns:a16="http://schemas.microsoft.com/office/drawing/2014/main" id="{C5149C3F-1E87-4CEC-8DDA-567B462389D4}"/>
            </a:ext>
          </a:extLst>
        </xdr:cNvPr>
        <xdr:cNvSpPr txBox="1"/>
      </xdr:nvSpPr>
      <xdr:spPr>
        <a:xfrm>
          <a:off x="8515427" y="14755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10685</xdr:rowOff>
    </xdr:from>
    <xdr:ext cx="469744" cy="259045"/>
    <xdr:sp macro="" textlink="">
      <xdr:nvSpPr>
        <xdr:cNvPr id="329" name="n_3mainValue【公営住宅】&#10;一人当たり面積">
          <a:extLst>
            <a:ext uri="{FF2B5EF4-FFF2-40B4-BE49-F238E27FC236}">
              <a16:creationId xmlns:a16="http://schemas.microsoft.com/office/drawing/2014/main" id="{AABD19E8-C43A-4059-9068-88A0983257BC}"/>
            </a:ext>
          </a:extLst>
        </xdr:cNvPr>
        <xdr:cNvSpPr txBox="1"/>
      </xdr:nvSpPr>
      <xdr:spPr>
        <a:xfrm>
          <a:off x="7626427" y="14755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30" name="正方形/長方形 329">
          <a:extLst>
            <a:ext uri="{FF2B5EF4-FFF2-40B4-BE49-F238E27FC236}">
              <a16:creationId xmlns:a16="http://schemas.microsoft.com/office/drawing/2014/main" id="{B1B6C5C7-157E-4CF7-AA68-211122C27F6B}"/>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31" name="正方形/長方形 330">
          <a:extLst>
            <a:ext uri="{FF2B5EF4-FFF2-40B4-BE49-F238E27FC236}">
              <a16:creationId xmlns:a16="http://schemas.microsoft.com/office/drawing/2014/main" id="{8CA001C3-38D1-4755-97D9-694B7767641B}"/>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2" name="正方形/長方形 331">
          <a:extLst>
            <a:ext uri="{FF2B5EF4-FFF2-40B4-BE49-F238E27FC236}">
              <a16:creationId xmlns:a16="http://schemas.microsoft.com/office/drawing/2014/main" id="{C354496D-E8A8-4310-A7B8-360C00B1D266}"/>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3" name="正方形/長方形 332">
          <a:extLst>
            <a:ext uri="{FF2B5EF4-FFF2-40B4-BE49-F238E27FC236}">
              <a16:creationId xmlns:a16="http://schemas.microsoft.com/office/drawing/2014/main" id="{20E93D96-57A8-4B49-A602-EE7B88DD5CE7}"/>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4" name="正方形/長方形 333">
          <a:extLst>
            <a:ext uri="{FF2B5EF4-FFF2-40B4-BE49-F238E27FC236}">
              <a16:creationId xmlns:a16="http://schemas.microsoft.com/office/drawing/2014/main" id="{9C3C66BD-A530-4533-B880-E53205B28209}"/>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5" name="正方形/長方形 334">
          <a:extLst>
            <a:ext uri="{FF2B5EF4-FFF2-40B4-BE49-F238E27FC236}">
              <a16:creationId xmlns:a16="http://schemas.microsoft.com/office/drawing/2014/main" id="{5558B767-C38B-4A64-B185-D35BF712FA8C}"/>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6" name="正方形/長方形 335">
          <a:extLst>
            <a:ext uri="{FF2B5EF4-FFF2-40B4-BE49-F238E27FC236}">
              <a16:creationId xmlns:a16="http://schemas.microsoft.com/office/drawing/2014/main" id="{8E989B4E-C27B-4BA7-802B-4D98784FD276}"/>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7" name="正方形/長方形 336">
          <a:extLst>
            <a:ext uri="{FF2B5EF4-FFF2-40B4-BE49-F238E27FC236}">
              <a16:creationId xmlns:a16="http://schemas.microsoft.com/office/drawing/2014/main" id="{A99E73D6-4E22-4D42-A058-4468295FC2AF}"/>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38" name="正方形/長方形 337">
          <a:extLst>
            <a:ext uri="{FF2B5EF4-FFF2-40B4-BE49-F238E27FC236}">
              <a16:creationId xmlns:a16="http://schemas.microsoft.com/office/drawing/2014/main" id="{E9F923C0-F7A2-4098-860B-7DF05BC32D85}"/>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9" name="正方形/長方形 338">
          <a:extLst>
            <a:ext uri="{FF2B5EF4-FFF2-40B4-BE49-F238E27FC236}">
              <a16:creationId xmlns:a16="http://schemas.microsoft.com/office/drawing/2014/main" id="{CC6F26E5-CF14-4E37-A632-F409B8EEA5FF}"/>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0" name="正方形/長方形 339">
          <a:extLst>
            <a:ext uri="{FF2B5EF4-FFF2-40B4-BE49-F238E27FC236}">
              <a16:creationId xmlns:a16="http://schemas.microsoft.com/office/drawing/2014/main" id="{E690FA89-DB51-4211-8CE9-4C4419F32CF3}"/>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1" name="正方形/長方形 340">
          <a:extLst>
            <a:ext uri="{FF2B5EF4-FFF2-40B4-BE49-F238E27FC236}">
              <a16:creationId xmlns:a16="http://schemas.microsoft.com/office/drawing/2014/main" id="{962CAAFF-2759-4CD6-A415-8EBD8607DA28}"/>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2" name="正方形/長方形 341">
          <a:extLst>
            <a:ext uri="{FF2B5EF4-FFF2-40B4-BE49-F238E27FC236}">
              <a16:creationId xmlns:a16="http://schemas.microsoft.com/office/drawing/2014/main" id="{63EA39C7-FA24-4582-AB75-7CEFC71AFACA}"/>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3" name="正方形/長方形 342">
          <a:extLst>
            <a:ext uri="{FF2B5EF4-FFF2-40B4-BE49-F238E27FC236}">
              <a16:creationId xmlns:a16="http://schemas.microsoft.com/office/drawing/2014/main" id="{CFB50349-342F-4C28-9933-D10502464AB8}"/>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4" name="正方形/長方形 343">
          <a:extLst>
            <a:ext uri="{FF2B5EF4-FFF2-40B4-BE49-F238E27FC236}">
              <a16:creationId xmlns:a16="http://schemas.microsoft.com/office/drawing/2014/main" id="{6360992E-1856-468E-8D87-877F478D7097}"/>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5" name="正方形/長方形 344">
          <a:extLst>
            <a:ext uri="{FF2B5EF4-FFF2-40B4-BE49-F238E27FC236}">
              <a16:creationId xmlns:a16="http://schemas.microsoft.com/office/drawing/2014/main" id="{002D3344-6890-4825-997A-1451F3F691F7}"/>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46" name="正方形/長方形 345">
          <a:extLst>
            <a:ext uri="{FF2B5EF4-FFF2-40B4-BE49-F238E27FC236}">
              <a16:creationId xmlns:a16="http://schemas.microsoft.com/office/drawing/2014/main" id="{DA773ADB-9769-4FC1-98D3-FEEFE78D8FA9}"/>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47" name="正方形/長方形 346">
          <a:extLst>
            <a:ext uri="{FF2B5EF4-FFF2-40B4-BE49-F238E27FC236}">
              <a16:creationId xmlns:a16="http://schemas.microsoft.com/office/drawing/2014/main" id="{F971F0B5-BD95-4AE1-9746-FFDA0DCB5F62}"/>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48" name="正方形/長方形 347">
          <a:extLst>
            <a:ext uri="{FF2B5EF4-FFF2-40B4-BE49-F238E27FC236}">
              <a16:creationId xmlns:a16="http://schemas.microsoft.com/office/drawing/2014/main" id="{35EC950F-78E9-40BD-A4A0-E303A7EC5AFC}"/>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49" name="正方形/長方形 348">
          <a:extLst>
            <a:ext uri="{FF2B5EF4-FFF2-40B4-BE49-F238E27FC236}">
              <a16:creationId xmlns:a16="http://schemas.microsoft.com/office/drawing/2014/main" id="{E4F37DE0-4258-4767-8884-16F06D3E3F8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50" name="正方形/長方形 349">
          <a:extLst>
            <a:ext uri="{FF2B5EF4-FFF2-40B4-BE49-F238E27FC236}">
              <a16:creationId xmlns:a16="http://schemas.microsoft.com/office/drawing/2014/main" id="{731B995B-1048-4B04-90DB-E99916F12A65}"/>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51" name="正方形/長方形 350">
          <a:extLst>
            <a:ext uri="{FF2B5EF4-FFF2-40B4-BE49-F238E27FC236}">
              <a16:creationId xmlns:a16="http://schemas.microsoft.com/office/drawing/2014/main" id="{D0ABD4A7-A33A-4689-BFB0-231ABEA6664A}"/>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52" name="正方形/長方形 351">
          <a:extLst>
            <a:ext uri="{FF2B5EF4-FFF2-40B4-BE49-F238E27FC236}">
              <a16:creationId xmlns:a16="http://schemas.microsoft.com/office/drawing/2014/main" id="{08AE95CA-7017-4C16-9CFC-835BD40103AE}"/>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53" name="正方形/長方形 352">
          <a:extLst>
            <a:ext uri="{FF2B5EF4-FFF2-40B4-BE49-F238E27FC236}">
              <a16:creationId xmlns:a16="http://schemas.microsoft.com/office/drawing/2014/main" id="{A2D5829F-2222-4337-A847-A23E55201AB9}"/>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54" name="テキスト ボックス 353">
          <a:extLst>
            <a:ext uri="{FF2B5EF4-FFF2-40B4-BE49-F238E27FC236}">
              <a16:creationId xmlns:a16="http://schemas.microsoft.com/office/drawing/2014/main" id="{4AFFD5F1-6E56-412E-8A50-9E13A185D24E}"/>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55" name="直線コネクタ 354">
          <a:extLst>
            <a:ext uri="{FF2B5EF4-FFF2-40B4-BE49-F238E27FC236}">
              <a16:creationId xmlns:a16="http://schemas.microsoft.com/office/drawing/2014/main" id="{BAA4D6F7-9F8A-41A0-93D1-9E54A187447B}"/>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56" name="直線コネクタ 355">
          <a:extLst>
            <a:ext uri="{FF2B5EF4-FFF2-40B4-BE49-F238E27FC236}">
              <a16:creationId xmlns:a16="http://schemas.microsoft.com/office/drawing/2014/main" id="{7A9041E8-4A2B-4124-83AA-C7CE5FE5BA6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57" name="テキスト ボックス 356">
          <a:extLst>
            <a:ext uri="{FF2B5EF4-FFF2-40B4-BE49-F238E27FC236}">
              <a16:creationId xmlns:a16="http://schemas.microsoft.com/office/drawing/2014/main" id="{93260D93-194E-4519-88F6-32EE202E8098}"/>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58" name="直線コネクタ 357">
          <a:extLst>
            <a:ext uri="{FF2B5EF4-FFF2-40B4-BE49-F238E27FC236}">
              <a16:creationId xmlns:a16="http://schemas.microsoft.com/office/drawing/2014/main" id="{DFCF3541-5D98-4B40-9C6A-0D1CCCED8E4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59" name="テキスト ボックス 358">
          <a:extLst>
            <a:ext uri="{FF2B5EF4-FFF2-40B4-BE49-F238E27FC236}">
              <a16:creationId xmlns:a16="http://schemas.microsoft.com/office/drawing/2014/main" id="{B2E0C97F-C50D-4F85-8DA7-E921784D0057}"/>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60" name="直線コネクタ 359">
          <a:extLst>
            <a:ext uri="{FF2B5EF4-FFF2-40B4-BE49-F238E27FC236}">
              <a16:creationId xmlns:a16="http://schemas.microsoft.com/office/drawing/2014/main" id="{A2C8B255-9AA5-4C9F-BF0E-4F6C95D46B1F}"/>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61" name="テキスト ボックス 360">
          <a:extLst>
            <a:ext uri="{FF2B5EF4-FFF2-40B4-BE49-F238E27FC236}">
              <a16:creationId xmlns:a16="http://schemas.microsoft.com/office/drawing/2014/main" id="{0779CBD6-4763-4728-9B76-855D9D717731}"/>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62" name="直線コネクタ 361">
          <a:extLst>
            <a:ext uri="{FF2B5EF4-FFF2-40B4-BE49-F238E27FC236}">
              <a16:creationId xmlns:a16="http://schemas.microsoft.com/office/drawing/2014/main" id="{E85F1666-4DC8-4E3E-803B-5182311D7F2F}"/>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63" name="テキスト ボックス 362">
          <a:extLst>
            <a:ext uri="{FF2B5EF4-FFF2-40B4-BE49-F238E27FC236}">
              <a16:creationId xmlns:a16="http://schemas.microsoft.com/office/drawing/2014/main" id="{E38B6E92-85FA-490E-A216-32C907D10DBF}"/>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64" name="直線コネクタ 363">
          <a:extLst>
            <a:ext uri="{FF2B5EF4-FFF2-40B4-BE49-F238E27FC236}">
              <a16:creationId xmlns:a16="http://schemas.microsoft.com/office/drawing/2014/main" id="{320EEEEA-5D6F-453C-B4C2-1D7F9B12261E}"/>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65" name="テキスト ボックス 364">
          <a:extLst>
            <a:ext uri="{FF2B5EF4-FFF2-40B4-BE49-F238E27FC236}">
              <a16:creationId xmlns:a16="http://schemas.microsoft.com/office/drawing/2014/main" id="{EC9DC5EB-4EF9-406E-AA17-5E93EACC625A}"/>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66" name="直線コネクタ 365">
          <a:extLst>
            <a:ext uri="{FF2B5EF4-FFF2-40B4-BE49-F238E27FC236}">
              <a16:creationId xmlns:a16="http://schemas.microsoft.com/office/drawing/2014/main" id="{3222260F-2603-4DB4-A816-19E59B99455D}"/>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67" name="テキスト ボックス 366">
          <a:extLst>
            <a:ext uri="{FF2B5EF4-FFF2-40B4-BE49-F238E27FC236}">
              <a16:creationId xmlns:a16="http://schemas.microsoft.com/office/drawing/2014/main" id="{193D0835-F0AA-43B6-B2F9-204D4EFE4937}"/>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68" name="直線コネクタ 367">
          <a:extLst>
            <a:ext uri="{FF2B5EF4-FFF2-40B4-BE49-F238E27FC236}">
              <a16:creationId xmlns:a16="http://schemas.microsoft.com/office/drawing/2014/main" id="{009DFACF-81EE-4FD7-A7AD-0FA50BF64A65}"/>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69" name="テキスト ボックス 368">
          <a:extLst>
            <a:ext uri="{FF2B5EF4-FFF2-40B4-BE49-F238E27FC236}">
              <a16:creationId xmlns:a16="http://schemas.microsoft.com/office/drawing/2014/main" id="{64C9AFD3-C253-418A-8742-7214F1C05DD9}"/>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70" name="【認定こども園・幼稚園・保育所】&#10;有形固定資産減価償却率グラフ枠">
          <a:extLst>
            <a:ext uri="{FF2B5EF4-FFF2-40B4-BE49-F238E27FC236}">
              <a16:creationId xmlns:a16="http://schemas.microsoft.com/office/drawing/2014/main" id="{AA0A0309-144D-4548-91ED-792D8A571B79}"/>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25581</xdr:rowOff>
    </xdr:to>
    <xdr:cxnSp macro="">
      <xdr:nvCxnSpPr>
        <xdr:cNvPr id="371" name="直線コネクタ 370">
          <a:extLst>
            <a:ext uri="{FF2B5EF4-FFF2-40B4-BE49-F238E27FC236}">
              <a16:creationId xmlns:a16="http://schemas.microsoft.com/office/drawing/2014/main" id="{26233DE0-13B1-4812-8B92-5B6204DFA2AD}"/>
            </a:ext>
          </a:extLst>
        </xdr:cNvPr>
        <xdr:cNvCxnSpPr/>
      </xdr:nvCxnSpPr>
      <xdr:spPr>
        <a:xfrm flipV="1">
          <a:off x="16318864" y="5660572"/>
          <a:ext cx="0" cy="1394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29408</xdr:rowOff>
    </xdr:from>
    <xdr:ext cx="405111" cy="259045"/>
    <xdr:sp macro="" textlink="">
      <xdr:nvSpPr>
        <xdr:cNvPr id="372" name="【認定こども園・幼稚園・保育所】&#10;有形固定資産減価償却率最小値テキスト">
          <a:extLst>
            <a:ext uri="{FF2B5EF4-FFF2-40B4-BE49-F238E27FC236}">
              <a16:creationId xmlns:a16="http://schemas.microsoft.com/office/drawing/2014/main" id="{446E9C6D-B2D6-4F92-ACB7-4E543BEE0821}"/>
            </a:ext>
          </a:extLst>
        </xdr:cNvPr>
        <xdr:cNvSpPr txBox="1"/>
      </xdr:nvSpPr>
      <xdr:spPr>
        <a:xfrm>
          <a:off x="16357600" y="70588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25581</xdr:rowOff>
    </xdr:from>
    <xdr:to>
      <xdr:col>86</xdr:col>
      <xdr:colOff>25400</xdr:colOff>
      <xdr:row>41</xdr:row>
      <xdr:rowOff>25581</xdr:rowOff>
    </xdr:to>
    <xdr:cxnSp macro="">
      <xdr:nvCxnSpPr>
        <xdr:cNvPr id="373" name="直線コネクタ 372">
          <a:extLst>
            <a:ext uri="{FF2B5EF4-FFF2-40B4-BE49-F238E27FC236}">
              <a16:creationId xmlns:a16="http://schemas.microsoft.com/office/drawing/2014/main" id="{4B884970-63D7-4FAD-BFCF-4EEDDCE518A0}"/>
            </a:ext>
          </a:extLst>
        </xdr:cNvPr>
        <xdr:cNvCxnSpPr/>
      </xdr:nvCxnSpPr>
      <xdr:spPr>
        <a:xfrm>
          <a:off x="16230600" y="7055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74" name="【認定こども園・幼稚園・保育所】&#10;有形固定資産減価償却率最大値テキスト">
          <a:extLst>
            <a:ext uri="{FF2B5EF4-FFF2-40B4-BE49-F238E27FC236}">
              <a16:creationId xmlns:a16="http://schemas.microsoft.com/office/drawing/2014/main" id="{D6295E12-04E9-4BEF-BF4C-3D2354A89988}"/>
            </a:ext>
          </a:extLst>
        </xdr:cNvPr>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75" name="直線コネクタ 374">
          <a:extLst>
            <a:ext uri="{FF2B5EF4-FFF2-40B4-BE49-F238E27FC236}">
              <a16:creationId xmlns:a16="http://schemas.microsoft.com/office/drawing/2014/main" id="{B2F8122C-0A7F-4043-8450-E5DBE52FFEE4}"/>
            </a:ext>
          </a:extLst>
        </xdr:cNvPr>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154050</xdr:rowOff>
    </xdr:from>
    <xdr:ext cx="405111" cy="259045"/>
    <xdr:sp macro="" textlink="">
      <xdr:nvSpPr>
        <xdr:cNvPr id="376" name="【認定こども園・幼稚園・保育所】&#10;有形固定資産減価償却率平均値テキスト">
          <a:extLst>
            <a:ext uri="{FF2B5EF4-FFF2-40B4-BE49-F238E27FC236}">
              <a16:creationId xmlns:a16="http://schemas.microsoft.com/office/drawing/2014/main" id="{3E9F8A7F-095B-48E2-A383-11D6E9749C6E}"/>
            </a:ext>
          </a:extLst>
        </xdr:cNvPr>
        <xdr:cNvSpPr txBox="1"/>
      </xdr:nvSpPr>
      <xdr:spPr>
        <a:xfrm>
          <a:off x="16357600" y="63262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4173</xdr:rowOff>
    </xdr:from>
    <xdr:to>
      <xdr:col>85</xdr:col>
      <xdr:colOff>177800</xdr:colOff>
      <xdr:row>37</xdr:row>
      <xdr:rowOff>105773</xdr:rowOff>
    </xdr:to>
    <xdr:sp macro="" textlink="">
      <xdr:nvSpPr>
        <xdr:cNvPr id="377" name="フローチャート: 判断 376">
          <a:extLst>
            <a:ext uri="{FF2B5EF4-FFF2-40B4-BE49-F238E27FC236}">
              <a16:creationId xmlns:a16="http://schemas.microsoft.com/office/drawing/2014/main" id="{56785BFF-56D7-4514-9137-542759BBAF39}"/>
            </a:ext>
          </a:extLst>
        </xdr:cNvPr>
        <xdr:cNvSpPr/>
      </xdr:nvSpPr>
      <xdr:spPr>
        <a:xfrm>
          <a:off x="16268700" y="634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136434</xdr:rowOff>
    </xdr:from>
    <xdr:to>
      <xdr:col>81</xdr:col>
      <xdr:colOff>101600</xdr:colOff>
      <xdr:row>37</xdr:row>
      <xdr:rowOff>66584</xdr:rowOff>
    </xdr:to>
    <xdr:sp macro="" textlink="">
      <xdr:nvSpPr>
        <xdr:cNvPr id="378" name="フローチャート: 判断 377">
          <a:extLst>
            <a:ext uri="{FF2B5EF4-FFF2-40B4-BE49-F238E27FC236}">
              <a16:creationId xmlns:a16="http://schemas.microsoft.com/office/drawing/2014/main" id="{87FB4462-CC72-4898-8DF6-18849A6575AE}"/>
            </a:ext>
          </a:extLst>
        </xdr:cNvPr>
        <xdr:cNvSpPr/>
      </xdr:nvSpPr>
      <xdr:spPr>
        <a:xfrm>
          <a:off x="15430500" y="630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13970</xdr:rowOff>
    </xdr:from>
    <xdr:to>
      <xdr:col>76</xdr:col>
      <xdr:colOff>165100</xdr:colOff>
      <xdr:row>37</xdr:row>
      <xdr:rowOff>115570</xdr:rowOff>
    </xdr:to>
    <xdr:sp macro="" textlink="">
      <xdr:nvSpPr>
        <xdr:cNvPr id="379" name="フローチャート: 判断 378">
          <a:extLst>
            <a:ext uri="{FF2B5EF4-FFF2-40B4-BE49-F238E27FC236}">
              <a16:creationId xmlns:a16="http://schemas.microsoft.com/office/drawing/2014/main" id="{FA152840-8FBF-450D-ABB2-710A378ADBCD}"/>
            </a:ext>
          </a:extLst>
        </xdr:cNvPr>
        <xdr:cNvSpPr/>
      </xdr:nvSpPr>
      <xdr:spPr>
        <a:xfrm>
          <a:off x="14541500" y="635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33564</xdr:rowOff>
    </xdr:from>
    <xdr:to>
      <xdr:col>72</xdr:col>
      <xdr:colOff>38100</xdr:colOff>
      <xdr:row>37</xdr:row>
      <xdr:rowOff>135164</xdr:rowOff>
    </xdr:to>
    <xdr:sp macro="" textlink="">
      <xdr:nvSpPr>
        <xdr:cNvPr id="380" name="フローチャート: 判断 379">
          <a:extLst>
            <a:ext uri="{FF2B5EF4-FFF2-40B4-BE49-F238E27FC236}">
              <a16:creationId xmlns:a16="http://schemas.microsoft.com/office/drawing/2014/main" id="{75906977-6859-426D-9407-29A5DA143749}"/>
            </a:ext>
          </a:extLst>
        </xdr:cNvPr>
        <xdr:cNvSpPr/>
      </xdr:nvSpPr>
      <xdr:spPr>
        <a:xfrm>
          <a:off x="13652500" y="637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81" name="テキスト ボックス 380">
          <a:extLst>
            <a:ext uri="{FF2B5EF4-FFF2-40B4-BE49-F238E27FC236}">
              <a16:creationId xmlns:a16="http://schemas.microsoft.com/office/drawing/2014/main" id="{0D5B7F54-4C96-4BCC-99A6-AE89730BB26F}"/>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82" name="テキスト ボックス 381">
          <a:extLst>
            <a:ext uri="{FF2B5EF4-FFF2-40B4-BE49-F238E27FC236}">
              <a16:creationId xmlns:a16="http://schemas.microsoft.com/office/drawing/2014/main" id="{267A34BF-8D01-43E6-9A0F-52419C10B807}"/>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83" name="テキスト ボックス 382">
          <a:extLst>
            <a:ext uri="{FF2B5EF4-FFF2-40B4-BE49-F238E27FC236}">
              <a16:creationId xmlns:a16="http://schemas.microsoft.com/office/drawing/2014/main" id="{C659FA8A-589B-4212-ABD1-1C1F5096873F}"/>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84" name="テキスト ボックス 383">
          <a:extLst>
            <a:ext uri="{FF2B5EF4-FFF2-40B4-BE49-F238E27FC236}">
              <a16:creationId xmlns:a16="http://schemas.microsoft.com/office/drawing/2014/main" id="{8203F893-D00F-44EA-975E-397A621C3D14}"/>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85" name="テキスト ボックス 384">
          <a:extLst>
            <a:ext uri="{FF2B5EF4-FFF2-40B4-BE49-F238E27FC236}">
              <a16:creationId xmlns:a16="http://schemas.microsoft.com/office/drawing/2014/main" id="{19570F07-A086-480E-A625-50CC298CFD7E}"/>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110308</xdr:rowOff>
    </xdr:from>
    <xdr:to>
      <xdr:col>81</xdr:col>
      <xdr:colOff>101600</xdr:colOff>
      <xdr:row>35</xdr:row>
      <xdr:rowOff>40458</xdr:rowOff>
    </xdr:to>
    <xdr:sp macro="" textlink="">
      <xdr:nvSpPr>
        <xdr:cNvPr id="386" name="楕円 385">
          <a:extLst>
            <a:ext uri="{FF2B5EF4-FFF2-40B4-BE49-F238E27FC236}">
              <a16:creationId xmlns:a16="http://schemas.microsoft.com/office/drawing/2014/main" id="{AC347240-C2B0-4E3D-A029-DBD9BCD2E2DD}"/>
            </a:ext>
          </a:extLst>
        </xdr:cNvPr>
        <xdr:cNvSpPr/>
      </xdr:nvSpPr>
      <xdr:spPr>
        <a:xfrm>
          <a:off x="15430500" y="5939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34</xdr:row>
      <xdr:rowOff>159294</xdr:rowOff>
    </xdr:from>
    <xdr:to>
      <xdr:col>76</xdr:col>
      <xdr:colOff>165100</xdr:colOff>
      <xdr:row>35</xdr:row>
      <xdr:rowOff>89444</xdr:rowOff>
    </xdr:to>
    <xdr:sp macro="" textlink="">
      <xdr:nvSpPr>
        <xdr:cNvPr id="387" name="楕円 386">
          <a:extLst>
            <a:ext uri="{FF2B5EF4-FFF2-40B4-BE49-F238E27FC236}">
              <a16:creationId xmlns:a16="http://schemas.microsoft.com/office/drawing/2014/main" id="{7D14A5FC-57E5-474D-946D-BB6B4EE5476A}"/>
            </a:ext>
          </a:extLst>
        </xdr:cNvPr>
        <xdr:cNvSpPr/>
      </xdr:nvSpPr>
      <xdr:spPr>
        <a:xfrm>
          <a:off x="14541500" y="5988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161108</xdr:rowOff>
    </xdr:from>
    <xdr:to>
      <xdr:col>81</xdr:col>
      <xdr:colOff>50800</xdr:colOff>
      <xdr:row>35</xdr:row>
      <xdr:rowOff>38644</xdr:rowOff>
    </xdr:to>
    <xdr:cxnSp macro="">
      <xdr:nvCxnSpPr>
        <xdr:cNvPr id="388" name="直線コネクタ 387">
          <a:extLst>
            <a:ext uri="{FF2B5EF4-FFF2-40B4-BE49-F238E27FC236}">
              <a16:creationId xmlns:a16="http://schemas.microsoft.com/office/drawing/2014/main" id="{624F8648-C066-4BBE-B57B-F2DCC50871B0}"/>
            </a:ext>
          </a:extLst>
        </xdr:cNvPr>
        <xdr:cNvCxnSpPr/>
      </xdr:nvCxnSpPr>
      <xdr:spPr>
        <a:xfrm flipV="1">
          <a:off x="14592300" y="5990408"/>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129903</xdr:rowOff>
    </xdr:from>
    <xdr:to>
      <xdr:col>72</xdr:col>
      <xdr:colOff>38100</xdr:colOff>
      <xdr:row>36</xdr:row>
      <xdr:rowOff>60053</xdr:rowOff>
    </xdr:to>
    <xdr:sp macro="" textlink="">
      <xdr:nvSpPr>
        <xdr:cNvPr id="389" name="楕円 388">
          <a:extLst>
            <a:ext uri="{FF2B5EF4-FFF2-40B4-BE49-F238E27FC236}">
              <a16:creationId xmlns:a16="http://schemas.microsoft.com/office/drawing/2014/main" id="{AEC38860-2131-48FF-9196-8C43D7B91D4B}"/>
            </a:ext>
          </a:extLst>
        </xdr:cNvPr>
        <xdr:cNvSpPr/>
      </xdr:nvSpPr>
      <xdr:spPr>
        <a:xfrm>
          <a:off x="13652500" y="6130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38644</xdr:rowOff>
    </xdr:from>
    <xdr:to>
      <xdr:col>76</xdr:col>
      <xdr:colOff>114300</xdr:colOff>
      <xdr:row>36</xdr:row>
      <xdr:rowOff>9253</xdr:rowOff>
    </xdr:to>
    <xdr:cxnSp macro="">
      <xdr:nvCxnSpPr>
        <xdr:cNvPr id="390" name="直線コネクタ 389">
          <a:extLst>
            <a:ext uri="{FF2B5EF4-FFF2-40B4-BE49-F238E27FC236}">
              <a16:creationId xmlns:a16="http://schemas.microsoft.com/office/drawing/2014/main" id="{7E8B595A-6FBF-45C4-9BFC-A2D42661A260}"/>
            </a:ext>
          </a:extLst>
        </xdr:cNvPr>
        <xdr:cNvCxnSpPr/>
      </xdr:nvCxnSpPr>
      <xdr:spPr>
        <a:xfrm flipV="1">
          <a:off x="13703300" y="6039394"/>
          <a:ext cx="889000" cy="142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57711</xdr:rowOff>
    </xdr:from>
    <xdr:ext cx="405111" cy="259045"/>
    <xdr:sp macro="" textlink="">
      <xdr:nvSpPr>
        <xdr:cNvPr id="391" name="n_1aveValue【認定こども園・幼稚園・保育所】&#10;有形固定資産減価償却率">
          <a:extLst>
            <a:ext uri="{FF2B5EF4-FFF2-40B4-BE49-F238E27FC236}">
              <a16:creationId xmlns:a16="http://schemas.microsoft.com/office/drawing/2014/main" id="{E01F25A6-2FC6-4FBF-A61D-D33C0E9747B4}"/>
            </a:ext>
          </a:extLst>
        </xdr:cNvPr>
        <xdr:cNvSpPr txBox="1"/>
      </xdr:nvSpPr>
      <xdr:spPr>
        <a:xfrm>
          <a:off x="15266044" y="6401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106697</xdr:rowOff>
    </xdr:from>
    <xdr:ext cx="405111" cy="259045"/>
    <xdr:sp macro="" textlink="">
      <xdr:nvSpPr>
        <xdr:cNvPr id="392" name="n_2aveValue【認定こども園・幼稚園・保育所】&#10;有形固定資産減価償却率">
          <a:extLst>
            <a:ext uri="{FF2B5EF4-FFF2-40B4-BE49-F238E27FC236}">
              <a16:creationId xmlns:a16="http://schemas.microsoft.com/office/drawing/2014/main" id="{3407051D-A48E-4693-A3DA-16AC6280AB9A}"/>
            </a:ext>
          </a:extLst>
        </xdr:cNvPr>
        <xdr:cNvSpPr txBox="1"/>
      </xdr:nvSpPr>
      <xdr:spPr>
        <a:xfrm>
          <a:off x="14389744" y="645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126292</xdr:rowOff>
    </xdr:from>
    <xdr:ext cx="405111" cy="259045"/>
    <xdr:sp macro="" textlink="">
      <xdr:nvSpPr>
        <xdr:cNvPr id="393" name="n_3aveValue【認定こども園・幼稚園・保育所】&#10;有形固定資産減価償却率">
          <a:extLst>
            <a:ext uri="{FF2B5EF4-FFF2-40B4-BE49-F238E27FC236}">
              <a16:creationId xmlns:a16="http://schemas.microsoft.com/office/drawing/2014/main" id="{EE4179C3-4320-45D1-84D7-9889FC8F50EB}"/>
            </a:ext>
          </a:extLst>
        </xdr:cNvPr>
        <xdr:cNvSpPr txBox="1"/>
      </xdr:nvSpPr>
      <xdr:spPr>
        <a:xfrm>
          <a:off x="13500744" y="6469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56985</xdr:rowOff>
    </xdr:from>
    <xdr:ext cx="405111" cy="259045"/>
    <xdr:sp macro="" textlink="">
      <xdr:nvSpPr>
        <xdr:cNvPr id="394" name="n_1mainValue【認定こども園・幼稚園・保育所】&#10;有形固定資産減価償却率">
          <a:extLst>
            <a:ext uri="{FF2B5EF4-FFF2-40B4-BE49-F238E27FC236}">
              <a16:creationId xmlns:a16="http://schemas.microsoft.com/office/drawing/2014/main" id="{45A76A10-DB98-44DF-B887-D3EFC8386A69}"/>
            </a:ext>
          </a:extLst>
        </xdr:cNvPr>
        <xdr:cNvSpPr txBox="1"/>
      </xdr:nvSpPr>
      <xdr:spPr>
        <a:xfrm>
          <a:off x="15266044" y="57148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105971</xdr:rowOff>
    </xdr:from>
    <xdr:ext cx="405111" cy="259045"/>
    <xdr:sp macro="" textlink="">
      <xdr:nvSpPr>
        <xdr:cNvPr id="395" name="n_2mainValue【認定こども園・幼稚園・保育所】&#10;有形固定資産減価償却率">
          <a:extLst>
            <a:ext uri="{FF2B5EF4-FFF2-40B4-BE49-F238E27FC236}">
              <a16:creationId xmlns:a16="http://schemas.microsoft.com/office/drawing/2014/main" id="{A55CA9E9-E7C6-458E-B793-B2C11105049E}"/>
            </a:ext>
          </a:extLst>
        </xdr:cNvPr>
        <xdr:cNvSpPr txBox="1"/>
      </xdr:nvSpPr>
      <xdr:spPr>
        <a:xfrm>
          <a:off x="14389744" y="5763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76580</xdr:rowOff>
    </xdr:from>
    <xdr:ext cx="405111" cy="259045"/>
    <xdr:sp macro="" textlink="">
      <xdr:nvSpPr>
        <xdr:cNvPr id="396" name="n_3mainValue【認定こども園・幼稚園・保育所】&#10;有形固定資産減価償却率">
          <a:extLst>
            <a:ext uri="{FF2B5EF4-FFF2-40B4-BE49-F238E27FC236}">
              <a16:creationId xmlns:a16="http://schemas.microsoft.com/office/drawing/2014/main" id="{92DA32DB-673D-4C8D-8372-6F59EC6CE3A5}"/>
            </a:ext>
          </a:extLst>
        </xdr:cNvPr>
        <xdr:cNvSpPr txBox="1"/>
      </xdr:nvSpPr>
      <xdr:spPr>
        <a:xfrm>
          <a:off x="13500744" y="59058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97" name="正方形/長方形 396">
          <a:extLst>
            <a:ext uri="{FF2B5EF4-FFF2-40B4-BE49-F238E27FC236}">
              <a16:creationId xmlns:a16="http://schemas.microsoft.com/office/drawing/2014/main" id="{679BB1FE-8094-4BF1-8E03-0F83A62C5AB3}"/>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98" name="正方形/長方形 397">
          <a:extLst>
            <a:ext uri="{FF2B5EF4-FFF2-40B4-BE49-F238E27FC236}">
              <a16:creationId xmlns:a16="http://schemas.microsoft.com/office/drawing/2014/main" id="{6AD85AE4-3832-484D-BA14-37BA84B74EA4}"/>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99" name="正方形/長方形 398">
          <a:extLst>
            <a:ext uri="{FF2B5EF4-FFF2-40B4-BE49-F238E27FC236}">
              <a16:creationId xmlns:a16="http://schemas.microsoft.com/office/drawing/2014/main" id="{B8583E5E-E3F4-42AB-AC5C-787FB15AA445}"/>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00" name="正方形/長方形 399">
          <a:extLst>
            <a:ext uri="{FF2B5EF4-FFF2-40B4-BE49-F238E27FC236}">
              <a16:creationId xmlns:a16="http://schemas.microsoft.com/office/drawing/2014/main" id="{2D8B5B59-CD59-4742-8EA7-4C9208EB2A78}"/>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1" name="正方形/長方形 400">
          <a:extLst>
            <a:ext uri="{FF2B5EF4-FFF2-40B4-BE49-F238E27FC236}">
              <a16:creationId xmlns:a16="http://schemas.microsoft.com/office/drawing/2014/main" id="{68E0858E-5EF3-4F87-8E30-3CEA969AC32C}"/>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02" name="正方形/長方形 401">
          <a:extLst>
            <a:ext uri="{FF2B5EF4-FFF2-40B4-BE49-F238E27FC236}">
              <a16:creationId xmlns:a16="http://schemas.microsoft.com/office/drawing/2014/main" id="{94E005C5-5AF7-4A59-9A2F-38917693EED8}"/>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3" name="正方形/長方形 402">
          <a:extLst>
            <a:ext uri="{FF2B5EF4-FFF2-40B4-BE49-F238E27FC236}">
              <a16:creationId xmlns:a16="http://schemas.microsoft.com/office/drawing/2014/main" id="{6C0531A0-84EA-42B7-BB72-D809C26FF7AF}"/>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04" name="正方形/長方形 403">
          <a:extLst>
            <a:ext uri="{FF2B5EF4-FFF2-40B4-BE49-F238E27FC236}">
              <a16:creationId xmlns:a16="http://schemas.microsoft.com/office/drawing/2014/main" id="{C7C73551-7166-4CEF-B032-1DDE111DAD14}"/>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05" name="テキスト ボックス 404">
          <a:extLst>
            <a:ext uri="{FF2B5EF4-FFF2-40B4-BE49-F238E27FC236}">
              <a16:creationId xmlns:a16="http://schemas.microsoft.com/office/drawing/2014/main" id="{06AB430B-2F9F-48B1-84CD-A690C0A81C38}"/>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06" name="直線コネクタ 405">
          <a:extLst>
            <a:ext uri="{FF2B5EF4-FFF2-40B4-BE49-F238E27FC236}">
              <a16:creationId xmlns:a16="http://schemas.microsoft.com/office/drawing/2014/main" id="{8B9EC245-DB82-4AD6-A78E-FEA5FE6F1795}"/>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07" name="直線コネクタ 406">
          <a:extLst>
            <a:ext uri="{FF2B5EF4-FFF2-40B4-BE49-F238E27FC236}">
              <a16:creationId xmlns:a16="http://schemas.microsoft.com/office/drawing/2014/main" id="{7855DE06-883B-4F18-90B2-13C5FACC10BD}"/>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08" name="テキスト ボックス 407">
          <a:extLst>
            <a:ext uri="{FF2B5EF4-FFF2-40B4-BE49-F238E27FC236}">
              <a16:creationId xmlns:a16="http://schemas.microsoft.com/office/drawing/2014/main" id="{8DDC69D6-C0F0-4195-8EBB-F528ADE13FBD}"/>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09" name="直線コネクタ 408">
          <a:extLst>
            <a:ext uri="{FF2B5EF4-FFF2-40B4-BE49-F238E27FC236}">
              <a16:creationId xmlns:a16="http://schemas.microsoft.com/office/drawing/2014/main" id="{2A608072-3593-4E11-A66C-2DF43D4C8B87}"/>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10" name="テキスト ボックス 409">
          <a:extLst>
            <a:ext uri="{FF2B5EF4-FFF2-40B4-BE49-F238E27FC236}">
              <a16:creationId xmlns:a16="http://schemas.microsoft.com/office/drawing/2014/main" id="{1ED53F89-A493-4C92-9137-3738AED47943}"/>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11" name="直線コネクタ 410">
          <a:extLst>
            <a:ext uri="{FF2B5EF4-FFF2-40B4-BE49-F238E27FC236}">
              <a16:creationId xmlns:a16="http://schemas.microsoft.com/office/drawing/2014/main" id="{4F19481C-4350-4ABB-9ADF-7D306716BA7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12" name="テキスト ボックス 411">
          <a:extLst>
            <a:ext uri="{FF2B5EF4-FFF2-40B4-BE49-F238E27FC236}">
              <a16:creationId xmlns:a16="http://schemas.microsoft.com/office/drawing/2014/main" id="{099B084C-1167-4306-8637-6516AC8C38CC}"/>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13" name="直線コネクタ 412">
          <a:extLst>
            <a:ext uri="{FF2B5EF4-FFF2-40B4-BE49-F238E27FC236}">
              <a16:creationId xmlns:a16="http://schemas.microsoft.com/office/drawing/2014/main" id="{074A0213-FEA8-4027-98F5-D008B9B462FE}"/>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14" name="テキスト ボックス 413">
          <a:extLst>
            <a:ext uri="{FF2B5EF4-FFF2-40B4-BE49-F238E27FC236}">
              <a16:creationId xmlns:a16="http://schemas.microsoft.com/office/drawing/2014/main" id="{D9C05A80-B7DF-4C20-8ACE-009BD2EE161C}"/>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15" name="直線コネクタ 414">
          <a:extLst>
            <a:ext uri="{FF2B5EF4-FFF2-40B4-BE49-F238E27FC236}">
              <a16:creationId xmlns:a16="http://schemas.microsoft.com/office/drawing/2014/main" id="{FF0AD50D-0EE3-4E15-9F29-E3A870DA83D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16" name="テキスト ボックス 415">
          <a:extLst>
            <a:ext uri="{FF2B5EF4-FFF2-40B4-BE49-F238E27FC236}">
              <a16:creationId xmlns:a16="http://schemas.microsoft.com/office/drawing/2014/main" id="{CC74D54F-F9C3-43F2-8AC0-74F9500F0BCB}"/>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17" name="【認定こども園・幼稚園・保育所】&#10;一人当たり面積グラフ枠">
          <a:extLst>
            <a:ext uri="{FF2B5EF4-FFF2-40B4-BE49-F238E27FC236}">
              <a16:creationId xmlns:a16="http://schemas.microsoft.com/office/drawing/2014/main" id="{9B8FE926-CA78-4278-A472-4C4F1AA07663}"/>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41910</xdr:rowOff>
    </xdr:from>
    <xdr:to>
      <xdr:col>116</xdr:col>
      <xdr:colOff>62864</xdr:colOff>
      <xdr:row>41</xdr:row>
      <xdr:rowOff>99060</xdr:rowOff>
    </xdr:to>
    <xdr:cxnSp macro="">
      <xdr:nvCxnSpPr>
        <xdr:cNvPr id="418" name="直線コネクタ 417">
          <a:extLst>
            <a:ext uri="{FF2B5EF4-FFF2-40B4-BE49-F238E27FC236}">
              <a16:creationId xmlns:a16="http://schemas.microsoft.com/office/drawing/2014/main" id="{930B9940-5845-46FB-9B07-DCDF36CC1476}"/>
            </a:ext>
          </a:extLst>
        </xdr:cNvPr>
        <xdr:cNvCxnSpPr/>
      </xdr:nvCxnSpPr>
      <xdr:spPr>
        <a:xfrm flipV="1">
          <a:off x="22160864" y="569976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102887</xdr:rowOff>
    </xdr:from>
    <xdr:ext cx="469744" cy="259045"/>
    <xdr:sp macro="" textlink="">
      <xdr:nvSpPr>
        <xdr:cNvPr id="419" name="【認定こども園・幼稚園・保育所】&#10;一人当たり面積最小値テキスト">
          <a:extLst>
            <a:ext uri="{FF2B5EF4-FFF2-40B4-BE49-F238E27FC236}">
              <a16:creationId xmlns:a16="http://schemas.microsoft.com/office/drawing/2014/main" id="{AD4230CA-77E4-42AA-BD8C-0CE0903540EE}"/>
            </a:ext>
          </a:extLst>
        </xdr:cNvPr>
        <xdr:cNvSpPr txBox="1"/>
      </xdr:nvSpPr>
      <xdr:spPr>
        <a:xfrm>
          <a:off x="22199600" y="7132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99060</xdr:rowOff>
    </xdr:from>
    <xdr:to>
      <xdr:col>116</xdr:col>
      <xdr:colOff>152400</xdr:colOff>
      <xdr:row>41</xdr:row>
      <xdr:rowOff>99060</xdr:rowOff>
    </xdr:to>
    <xdr:cxnSp macro="">
      <xdr:nvCxnSpPr>
        <xdr:cNvPr id="420" name="直線コネクタ 419">
          <a:extLst>
            <a:ext uri="{FF2B5EF4-FFF2-40B4-BE49-F238E27FC236}">
              <a16:creationId xmlns:a16="http://schemas.microsoft.com/office/drawing/2014/main" id="{D8B231C0-E1E6-492C-BFC1-19603340C759}"/>
            </a:ext>
          </a:extLst>
        </xdr:cNvPr>
        <xdr:cNvCxnSpPr/>
      </xdr:nvCxnSpPr>
      <xdr:spPr>
        <a:xfrm>
          <a:off x="22072600" y="7128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160037</xdr:rowOff>
    </xdr:from>
    <xdr:ext cx="469744" cy="259045"/>
    <xdr:sp macro="" textlink="">
      <xdr:nvSpPr>
        <xdr:cNvPr id="421" name="【認定こども園・幼稚園・保育所】&#10;一人当たり面積最大値テキスト">
          <a:extLst>
            <a:ext uri="{FF2B5EF4-FFF2-40B4-BE49-F238E27FC236}">
              <a16:creationId xmlns:a16="http://schemas.microsoft.com/office/drawing/2014/main" id="{769E1D81-0D74-4FA8-819A-06CF60AC802B}"/>
            </a:ext>
          </a:extLst>
        </xdr:cNvPr>
        <xdr:cNvSpPr txBox="1"/>
      </xdr:nvSpPr>
      <xdr:spPr>
        <a:xfrm>
          <a:off x="22199600" y="5474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41910</xdr:rowOff>
    </xdr:from>
    <xdr:to>
      <xdr:col>116</xdr:col>
      <xdr:colOff>152400</xdr:colOff>
      <xdr:row>33</xdr:row>
      <xdr:rowOff>41910</xdr:rowOff>
    </xdr:to>
    <xdr:cxnSp macro="">
      <xdr:nvCxnSpPr>
        <xdr:cNvPr id="422" name="直線コネクタ 421">
          <a:extLst>
            <a:ext uri="{FF2B5EF4-FFF2-40B4-BE49-F238E27FC236}">
              <a16:creationId xmlns:a16="http://schemas.microsoft.com/office/drawing/2014/main" id="{E7EA9629-7150-449A-AFF7-D8590D70ADDE}"/>
            </a:ext>
          </a:extLst>
        </xdr:cNvPr>
        <xdr:cNvCxnSpPr/>
      </xdr:nvCxnSpPr>
      <xdr:spPr>
        <a:xfrm>
          <a:off x="22072600" y="5699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115841</xdr:rowOff>
    </xdr:from>
    <xdr:ext cx="469744" cy="259045"/>
    <xdr:sp macro="" textlink="">
      <xdr:nvSpPr>
        <xdr:cNvPr id="423" name="【認定こども園・幼稚園・保育所】&#10;一人当たり面積平均値テキスト">
          <a:extLst>
            <a:ext uri="{FF2B5EF4-FFF2-40B4-BE49-F238E27FC236}">
              <a16:creationId xmlns:a16="http://schemas.microsoft.com/office/drawing/2014/main" id="{15C3564A-CF7D-46C4-B7C4-AF6A5A5A70E8}"/>
            </a:ext>
          </a:extLst>
        </xdr:cNvPr>
        <xdr:cNvSpPr txBox="1"/>
      </xdr:nvSpPr>
      <xdr:spPr>
        <a:xfrm>
          <a:off x="22199600" y="64594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137414</xdr:rowOff>
    </xdr:from>
    <xdr:to>
      <xdr:col>116</xdr:col>
      <xdr:colOff>114300</xdr:colOff>
      <xdr:row>38</xdr:row>
      <xdr:rowOff>67564</xdr:rowOff>
    </xdr:to>
    <xdr:sp macro="" textlink="">
      <xdr:nvSpPr>
        <xdr:cNvPr id="424" name="フローチャート: 判断 423">
          <a:extLst>
            <a:ext uri="{FF2B5EF4-FFF2-40B4-BE49-F238E27FC236}">
              <a16:creationId xmlns:a16="http://schemas.microsoft.com/office/drawing/2014/main" id="{43F4DEC0-806E-4F09-A3CA-22DC5D676F1F}"/>
            </a:ext>
          </a:extLst>
        </xdr:cNvPr>
        <xdr:cNvSpPr/>
      </xdr:nvSpPr>
      <xdr:spPr>
        <a:xfrm>
          <a:off x="22110700" y="648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112268</xdr:rowOff>
    </xdr:from>
    <xdr:to>
      <xdr:col>112</xdr:col>
      <xdr:colOff>38100</xdr:colOff>
      <xdr:row>38</xdr:row>
      <xdr:rowOff>42418</xdr:rowOff>
    </xdr:to>
    <xdr:sp macro="" textlink="">
      <xdr:nvSpPr>
        <xdr:cNvPr id="425" name="フローチャート: 判断 424">
          <a:extLst>
            <a:ext uri="{FF2B5EF4-FFF2-40B4-BE49-F238E27FC236}">
              <a16:creationId xmlns:a16="http://schemas.microsoft.com/office/drawing/2014/main" id="{C6DFD7D0-9737-4FED-9A81-17850F0E7B52}"/>
            </a:ext>
          </a:extLst>
        </xdr:cNvPr>
        <xdr:cNvSpPr/>
      </xdr:nvSpPr>
      <xdr:spPr>
        <a:xfrm>
          <a:off x="21272500" y="6455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50546</xdr:rowOff>
    </xdr:from>
    <xdr:to>
      <xdr:col>107</xdr:col>
      <xdr:colOff>101600</xdr:colOff>
      <xdr:row>37</xdr:row>
      <xdr:rowOff>152146</xdr:rowOff>
    </xdr:to>
    <xdr:sp macro="" textlink="">
      <xdr:nvSpPr>
        <xdr:cNvPr id="426" name="フローチャート: 判断 425">
          <a:extLst>
            <a:ext uri="{FF2B5EF4-FFF2-40B4-BE49-F238E27FC236}">
              <a16:creationId xmlns:a16="http://schemas.microsoft.com/office/drawing/2014/main" id="{D35F39F4-474C-417A-A60D-5108131F5D3C}"/>
            </a:ext>
          </a:extLst>
        </xdr:cNvPr>
        <xdr:cNvSpPr/>
      </xdr:nvSpPr>
      <xdr:spPr>
        <a:xfrm>
          <a:off x="20383500" y="639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80264</xdr:rowOff>
    </xdr:from>
    <xdr:to>
      <xdr:col>102</xdr:col>
      <xdr:colOff>165100</xdr:colOff>
      <xdr:row>39</xdr:row>
      <xdr:rowOff>10414</xdr:rowOff>
    </xdr:to>
    <xdr:sp macro="" textlink="">
      <xdr:nvSpPr>
        <xdr:cNvPr id="427" name="フローチャート: 判断 426">
          <a:extLst>
            <a:ext uri="{FF2B5EF4-FFF2-40B4-BE49-F238E27FC236}">
              <a16:creationId xmlns:a16="http://schemas.microsoft.com/office/drawing/2014/main" id="{3ADBADC4-EB2C-4888-9E74-BBC6E867FE89}"/>
            </a:ext>
          </a:extLst>
        </xdr:cNvPr>
        <xdr:cNvSpPr/>
      </xdr:nvSpPr>
      <xdr:spPr>
        <a:xfrm>
          <a:off x="19494500" y="6595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id="{E881F948-AEE0-4979-A43A-1A78D769BD58}"/>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4740E10F-14C6-482A-A429-5FC5667036E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D79E823F-11AC-4549-8FD6-DE80E4AC10B7}"/>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6B138F14-1B2C-4A0C-A1A3-5EBDC981A87B}"/>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025462B6-B858-47C9-865D-3C00645873E8}"/>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107696</xdr:rowOff>
    </xdr:from>
    <xdr:to>
      <xdr:col>112</xdr:col>
      <xdr:colOff>38100</xdr:colOff>
      <xdr:row>35</xdr:row>
      <xdr:rowOff>37846</xdr:rowOff>
    </xdr:to>
    <xdr:sp macro="" textlink="">
      <xdr:nvSpPr>
        <xdr:cNvPr id="433" name="楕円 432">
          <a:extLst>
            <a:ext uri="{FF2B5EF4-FFF2-40B4-BE49-F238E27FC236}">
              <a16:creationId xmlns:a16="http://schemas.microsoft.com/office/drawing/2014/main" id="{08EAC11F-FF46-4BE8-B708-5E5937439AAE}"/>
            </a:ext>
          </a:extLst>
        </xdr:cNvPr>
        <xdr:cNvSpPr/>
      </xdr:nvSpPr>
      <xdr:spPr>
        <a:xfrm>
          <a:off x="21272500" y="5936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34</xdr:row>
      <xdr:rowOff>100838</xdr:rowOff>
    </xdr:from>
    <xdr:to>
      <xdr:col>107</xdr:col>
      <xdr:colOff>101600</xdr:colOff>
      <xdr:row>35</xdr:row>
      <xdr:rowOff>30988</xdr:rowOff>
    </xdr:to>
    <xdr:sp macro="" textlink="">
      <xdr:nvSpPr>
        <xdr:cNvPr id="434" name="楕円 433">
          <a:extLst>
            <a:ext uri="{FF2B5EF4-FFF2-40B4-BE49-F238E27FC236}">
              <a16:creationId xmlns:a16="http://schemas.microsoft.com/office/drawing/2014/main" id="{3416C329-1737-44F5-9491-E937A39FECE2}"/>
            </a:ext>
          </a:extLst>
        </xdr:cNvPr>
        <xdr:cNvSpPr/>
      </xdr:nvSpPr>
      <xdr:spPr>
        <a:xfrm>
          <a:off x="20383500" y="5930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34</xdr:row>
      <xdr:rowOff>151638</xdr:rowOff>
    </xdr:from>
    <xdr:to>
      <xdr:col>111</xdr:col>
      <xdr:colOff>177800</xdr:colOff>
      <xdr:row>34</xdr:row>
      <xdr:rowOff>158496</xdr:rowOff>
    </xdr:to>
    <xdr:cxnSp macro="">
      <xdr:nvCxnSpPr>
        <xdr:cNvPr id="435" name="直線コネクタ 434">
          <a:extLst>
            <a:ext uri="{FF2B5EF4-FFF2-40B4-BE49-F238E27FC236}">
              <a16:creationId xmlns:a16="http://schemas.microsoft.com/office/drawing/2014/main" id="{7E68CD5E-D3CD-4632-B120-ECD906E5013A}"/>
            </a:ext>
          </a:extLst>
        </xdr:cNvPr>
        <xdr:cNvCxnSpPr/>
      </xdr:nvCxnSpPr>
      <xdr:spPr>
        <a:xfrm>
          <a:off x="20434300" y="5980938"/>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35</xdr:row>
      <xdr:rowOff>148844</xdr:rowOff>
    </xdr:from>
    <xdr:to>
      <xdr:col>102</xdr:col>
      <xdr:colOff>165100</xdr:colOff>
      <xdr:row>36</xdr:row>
      <xdr:rowOff>78994</xdr:rowOff>
    </xdr:to>
    <xdr:sp macro="" textlink="">
      <xdr:nvSpPr>
        <xdr:cNvPr id="436" name="楕円 435">
          <a:extLst>
            <a:ext uri="{FF2B5EF4-FFF2-40B4-BE49-F238E27FC236}">
              <a16:creationId xmlns:a16="http://schemas.microsoft.com/office/drawing/2014/main" id="{BBB40AAA-1749-4E7F-9711-EFB20CD540D1}"/>
            </a:ext>
          </a:extLst>
        </xdr:cNvPr>
        <xdr:cNvSpPr/>
      </xdr:nvSpPr>
      <xdr:spPr>
        <a:xfrm>
          <a:off x="19494500" y="6149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34</xdr:row>
      <xdr:rowOff>151638</xdr:rowOff>
    </xdr:from>
    <xdr:to>
      <xdr:col>107</xdr:col>
      <xdr:colOff>50800</xdr:colOff>
      <xdr:row>36</xdr:row>
      <xdr:rowOff>28194</xdr:rowOff>
    </xdr:to>
    <xdr:cxnSp macro="">
      <xdr:nvCxnSpPr>
        <xdr:cNvPr id="437" name="直線コネクタ 436">
          <a:extLst>
            <a:ext uri="{FF2B5EF4-FFF2-40B4-BE49-F238E27FC236}">
              <a16:creationId xmlns:a16="http://schemas.microsoft.com/office/drawing/2014/main" id="{2B2AC936-D2BE-434F-B047-F96786A1D2CD}"/>
            </a:ext>
          </a:extLst>
        </xdr:cNvPr>
        <xdr:cNvCxnSpPr/>
      </xdr:nvCxnSpPr>
      <xdr:spPr>
        <a:xfrm flipV="1">
          <a:off x="19545300" y="5980938"/>
          <a:ext cx="889000" cy="219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33545</xdr:rowOff>
    </xdr:from>
    <xdr:ext cx="469744" cy="259045"/>
    <xdr:sp macro="" textlink="">
      <xdr:nvSpPr>
        <xdr:cNvPr id="438" name="n_1aveValue【認定こども園・幼稚園・保育所】&#10;一人当たり面積">
          <a:extLst>
            <a:ext uri="{FF2B5EF4-FFF2-40B4-BE49-F238E27FC236}">
              <a16:creationId xmlns:a16="http://schemas.microsoft.com/office/drawing/2014/main" id="{F974A9EF-A13C-43FF-844C-4B230170DAF7}"/>
            </a:ext>
          </a:extLst>
        </xdr:cNvPr>
        <xdr:cNvSpPr txBox="1"/>
      </xdr:nvSpPr>
      <xdr:spPr>
        <a:xfrm>
          <a:off x="21075727" y="6548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143273</xdr:rowOff>
    </xdr:from>
    <xdr:ext cx="469744" cy="259045"/>
    <xdr:sp macro="" textlink="">
      <xdr:nvSpPr>
        <xdr:cNvPr id="439" name="n_2aveValue【認定こども園・幼稚園・保育所】&#10;一人当たり面積">
          <a:extLst>
            <a:ext uri="{FF2B5EF4-FFF2-40B4-BE49-F238E27FC236}">
              <a16:creationId xmlns:a16="http://schemas.microsoft.com/office/drawing/2014/main" id="{A8F5246A-CC28-4040-97FF-04098F01F07C}"/>
            </a:ext>
          </a:extLst>
        </xdr:cNvPr>
        <xdr:cNvSpPr txBox="1"/>
      </xdr:nvSpPr>
      <xdr:spPr>
        <a:xfrm>
          <a:off x="20199427" y="6486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1541</xdr:rowOff>
    </xdr:from>
    <xdr:ext cx="469744" cy="259045"/>
    <xdr:sp macro="" textlink="">
      <xdr:nvSpPr>
        <xdr:cNvPr id="440" name="n_3aveValue【認定こども園・幼稚園・保育所】&#10;一人当たり面積">
          <a:extLst>
            <a:ext uri="{FF2B5EF4-FFF2-40B4-BE49-F238E27FC236}">
              <a16:creationId xmlns:a16="http://schemas.microsoft.com/office/drawing/2014/main" id="{14B92A6E-D300-4034-A03B-31EA7B5FBAB9}"/>
            </a:ext>
          </a:extLst>
        </xdr:cNvPr>
        <xdr:cNvSpPr txBox="1"/>
      </xdr:nvSpPr>
      <xdr:spPr>
        <a:xfrm>
          <a:off x="19310427" y="6688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33</xdr:row>
      <xdr:rowOff>54373</xdr:rowOff>
    </xdr:from>
    <xdr:ext cx="469744" cy="259045"/>
    <xdr:sp macro="" textlink="">
      <xdr:nvSpPr>
        <xdr:cNvPr id="441" name="n_1mainValue【認定こども園・幼稚園・保育所】&#10;一人当たり面積">
          <a:extLst>
            <a:ext uri="{FF2B5EF4-FFF2-40B4-BE49-F238E27FC236}">
              <a16:creationId xmlns:a16="http://schemas.microsoft.com/office/drawing/2014/main" id="{BD1017B2-4D08-4619-8964-951DFAFD442B}"/>
            </a:ext>
          </a:extLst>
        </xdr:cNvPr>
        <xdr:cNvSpPr txBox="1"/>
      </xdr:nvSpPr>
      <xdr:spPr>
        <a:xfrm>
          <a:off x="21075727" y="5712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33</xdr:row>
      <xdr:rowOff>47515</xdr:rowOff>
    </xdr:from>
    <xdr:ext cx="469744" cy="259045"/>
    <xdr:sp macro="" textlink="">
      <xdr:nvSpPr>
        <xdr:cNvPr id="442" name="n_2mainValue【認定こども園・幼稚園・保育所】&#10;一人当たり面積">
          <a:extLst>
            <a:ext uri="{FF2B5EF4-FFF2-40B4-BE49-F238E27FC236}">
              <a16:creationId xmlns:a16="http://schemas.microsoft.com/office/drawing/2014/main" id="{04F2A9AA-8AE7-4917-87F0-21DD1183D3C9}"/>
            </a:ext>
          </a:extLst>
        </xdr:cNvPr>
        <xdr:cNvSpPr txBox="1"/>
      </xdr:nvSpPr>
      <xdr:spPr>
        <a:xfrm>
          <a:off x="20199427" y="5705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34</xdr:row>
      <xdr:rowOff>95521</xdr:rowOff>
    </xdr:from>
    <xdr:ext cx="469744" cy="259045"/>
    <xdr:sp macro="" textlink="">
      <xdr:nvSpPr>
        <xdr:cNvPr id="443" name="n_3mainValue【認定こども園・幼稚園・保育所】&#10;一人当たり面積">
          <a:extLst>
            <a:ext uri="{FF2B5EF4-FFF2-40B4-BE49-F238E27FC236}">
              <a16:creationId xmlns:a16="http://schemas.microsoft.com/office/drawing/2014/main" id="{F29192DF-D742-454E-B115-210C69AD872D}"/>
            </a:ext>
          </a:extLst>
        </xdr:cNvPr>
        <xdr:cNvSpPr txBox="1"/>
      </xdr:nvSpPr>
      <xdr:spPr>
        <a:xfrm>
          <a:off x="19310427" y="5924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44" name="正方形/長方形 443">
          <a:extLst>
            <a:ext uri="{FF2B5EF4-FFF2-40B4-BE49-F238E27FC236}">
              <a16:creationId xmlns:a16="http://schemas.microsoft.com/office/drawing/2014/main" id="{D33EA796-EC61-4535-BEAA-733311252E6F}"/>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45" name="正方形/長方形 444">
          <a:extLst>
            <a:ext uri="{FF2B5EF4-FFF2-40B4-BE49-F238E27FC236}">
              <a16:creationId xmlns:a16="http://schemas.microsoft.com/office/drawing/2014/main" id="{F89DC8B3-E672-4A7A-866A-F1E972250E74}"/>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46" name="正方形/長方形 445">
          <a:extLst>
            <a:ext uri="{FF2B5EF4-FFF2-40B4-BE49-F238E27FC236}">
              <a16:creationId xmlns:a16="http://schemas.microsoft.com/office/drawing/2014/main" id="{D57D3D5B-B9A0-4A8A-BCA0-7383EF12AB39}"/>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47" name="正方形/長方形 446">
          <a:extLst>
            <a:ext uri="{FF2B5EF4-FFF2-40B4-BE49-F238E27FC236}">
              <a16:creationId xmlns:a16="http://schemas.microsoft.com/office/drawing/2014/main" id="{CCAA419C-B675-4DF4-8FF9-321C510D298A}"/>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48" name="正方形/長方形 447">
          <a:extLst>
            <a:ext uri="{FF2B5EF4-FFF2-40B4-BE49-F238E27FC236}">
              <a16:creationId xmlns:a16="http://schemas.microsoft.com/office/drawing/2014/main" id="{D115186A-92A8-4079-8D73-4F66DC25405B}"/>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49" name="正方形/長方形 448">
          <a:extLst>
            <a:ext uri="{FF2B5EF4-FFF2-40B4-BE49-F238E27FC236}">
              <a16:creationId xmlns:a16="http://schemas.microsoft.com/office/drawing/2014/main" id="{2E6FBF0A-3D11-4E5B-9B52-32839BC10EE6}"/>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50" name="正方形/長方形 449">
          <a:extLst>
            <a:ext uri="{FF2B5EF4-FFF2-40B4-BE49-F238E27FC236}">
              <a16:creationId xmlns:a16="http://schemas.microsoft.com/office/drawing/2014/main" id="{EAD85632-638A-4E75-8F73-335667F8E96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51" name="正方形/長方形 450">
          <a:extLst>
            <a:ext uri="{FF2B5EF4-FFF2-40B4-BE49-F238E27FC236}">
              <a16:creationId xmlns:a16="http://schemas.microsoft.com/office/drawing/2014/main" id="{DF3286AE-677F-4408-8396-5369262D508E}"/>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52" name="テキスト ボックス 451">
          <a:extLst>
            <a:ext uri="{FF2B5EF4-FFF2-40B4-BE49-F238E27FC236}">
              <a16:creationId xmlns:a16="http://schemas.microsoft.com/office/drawing/2014/main" id="{99B47426-135A-4479-8AF9-7F9358E53967}"/>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53" name="直線コネクタ 452">
          <a:extLst>
            <a:ext uri="{FF2B5EF4-FFF2-40B4-BE49-F238E27FC236}">
              <a16:creationId xmlns:a16="http://schemas.microsoft.com/office/drawing/2014/main" id="{B128EF9D-3897-454A-8573-0D05AF1BDEF6}"/>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54" name="直線コネクタ 453">
          <a:extLst>
            <a:ext uri="{FF2B5EF4-FFF2-40B4-BE49-F238E27FC236}">
              <a16:creationId xmlns:a16="http://schemas.microsoft.com/office/drawing/2014/main" id="{AB9DE348-BBAD-4698-91B6-B3E42CC7F49A}"/>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55" name="テキスト ボックス 454">
          <a:extLst>
            <a:ext uri="{FF2B5EF4-FFF2-40B4-BE49-F238E27FC236}">
              <a16:creationId xmlns:a16="http://schemas.microsoft.com/office/drawing/2014/main" id="{F30E7E68-C494-460E-BA0F-44089E193C9F}"/>
            </a:ext>
          </a:extLst>
        </xdr:cNvPr>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56" name="直線コネクタ 455">
          <a:extLst>
            <a:ext uri="{FF2B5EF4-FFF2-40B4-BE49-F238E27FC236}">
              <a16:creationId xmlns:a16="http://schemas.microsoft.com/office/drawing/2014/main" id="{B970AEFE-EB94-439A-8093-A27791D74921}"/>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57" name="テキスト ボックス 456">
          <a:extLst>
            <a:ext uri="{FF2B5EF4-FFF2-40B4-BE49-F238E27FC236}">
              <a16:creationId xmlns:a16="http://schemas.microsoft.com/office/drawing/2014/main" id="{AD6C979C-0440-4F5C-B87F-230E38A900FE}"/>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58" name="直線コネクタ 457">
          <a:extLst>
            <a:ext uri="{FF2B5EF4-FFF2-40B4-BE49-F238E27FC236}">
              <a16:creationId xmlns:a16="http://schemas.microsoft.com/office/drawing/2014/main" id="{E48E7193-77C5-4A54-9DB5-748E7B96478C}"/>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59" name="テキスト ボックス 458">
          <a:extLst>
            <a:ext uri="{FF2B5EF4-FFF2-40B4-BE49-F238E27FC236}">
              <a16:creationId xmlns:a16="http://schemas.microsoft.com/office/drawing/2014/main" id="{6AD98270-87D0-4F08-AABB-7E17D0BD89FC}"/>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60" name="直線コネクタ 459">
          <a:extLst>
            <a:ext uri="{FF2B5EF4-FFF2-40B4-BE49-F238E27FC236}">
              <a16:creationId xmlns:a16="http://schemas.microsoft.com/office/drawing/2014/main" id="{C8247FA6-63DA-47B2-8300-842246630BB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61" name="テキスト ボックス 460">
          <a:extLst>
            <a:ext uri="{FF2B5EF4-FFF2-40B4-BE49-F238E27FC236}">
              <a16:creationId xmlns:a16="http://schemas.microsoft.com/office/drawing/2014/main" id="{B0B71E10-A0F6-44F0-9BDA-C4EFC9600E65}"/>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62" name="直線コネクタ 461">
          <a:extLst>
            <a:ext uri="{FF2B5EF4-FFF2-40B4-BE49-F238E27FC236}">
              <a16:creationId xmlns:a16="http://schemas.microsoft.com/office/drawing/2014/main" id="{86BAF4A1-0705-4254-91AA-FB029334F91E}"/>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63" name="テキスト ボックス 462">
          <a:extLst>
            <a:ext uri="{FF2B5EF4-FFF2-40B4-BE49-F238E27FC236}">
              <a16:creationId xmlns:a16="http://schemas.microsoft.com/office/drawing/2014/main" id="{5C4DCDAF-AD20-44FE-9620-EA752C553D71}"/>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64" name="直線コネクタ 463">
          <a:extLst>
            <a:ext uri="{FF2B5EF4-FFF2-40B4-BE49-F238E27FC236}">
              <a16:creationId xmlns:a16="http://schemas.microsoft.com/office/drawing/2014/main" id="{F39D9106-CAEC-485C-82A3-C93894FB847E}"/>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65" name="テキスト ボックス 464">
          <a:extLst>
            <a:ext uri="{FF2B5EF4-FFF2-40B4-BE49-F238E27FC236}">
              <a16:creationId xmlns:a16="http://schemas.microsoft.com/office/drawing/2014/main" id="{1663A2C6-6511-452D-B219-7186556AC497}"/>
            </a:ext>
          </a:extLst>
        </xdr:cNvPr>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66" name="直線コネクタ 465">
          <a:extLst>
            <a:ext uri="{FF2B5EF4-FFF2-40B4-BE49-F238E27FC236}">
              <a16:creationId xmlns:a16="http://schemas.microsoft.com/office/drawing/2014/main" id="{AE277BDD-867F-4005-9A9A-F5AAB68FD96A}"/>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67" name="テキスト ボックス 466">
          <a:extLst>
            <a:ext uri="{FF2B5EF4-FFF2-40B4-BE49-F238E27FC236}">
              <a16:creationId xmlns:a16="http://schemas.microsoft.com/office/drawing/2014/main" id="{8B165CA8-D328-4823-B0F9-F0B90DE6C441}"/>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68" name="【学校施設】&#10;有形固定資産減価償却率グラフ枠">
          <a:extLst>
            <a:ext uri="{FF2B5EF4-FFF2-40B4-BE49-F238E27FC236}">
              <a16:creationId xmlns:a16="http://schemas.microsoft.com/office/drawing/2014/main" id="{00993F4D-0340-4DA9-AD03-EDA27496582F}"/>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65315</xdr:rowOff>
    </xdr:from>
    <xdr:to>
      <xdr:col>85</xdr:col>
      <xdr:colOff>126364</xdr:colOff>
      <xdr:row>63</xdr:row>
      <xdr:rowOff>150223</xdr:rowOff>
    </xdr:to>
    <xdr:cxnSp macro="">
      <xdr:nvCxnSpPr>
        <xdr:cNvPr id="469" name="直線コネクタ 468">
          <a:extLst>
            <a:ext uri="{FF2B5EF4-FFF2-40B4-BE49-F238E27FC236}">
              <a16:creationId xmlns:a16="http://schemas.microsoft.com/office/drawing/2014/main" id="{E41FBAFA-6AFA-457B-BD6F-15FBB995B695}"/>
            </a:ext>
          </a:extLst>
        </xdr:cNvPr>
        <xdr:cNvCxnSpPr/>
      </xdr:nvCxnSpPr>
      <xdr:spPr>
        <a:xfrm flipV="1">
          <a:off x="16318864" y="9666515"/>
          <a:ext cx="0" cy="1285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154050</xdr:rowOff>
    </xdr:from>
    <xdr:ext cx="340478" cy="259045"/>
    <xdr:sp macro="" textlink="">
      <xdr:nvSpPr>
        <xdr:cNvPr id="470" name="【学校施設】&#10;有形固定資産減価償却率最小値テキスト">
          <a:extLst>
            <a:ext uri="{FF2B5EF4-FFF2-40B4-BE49-F238E27FC236}">
              <a16:creationId xmlns:a16="http://schemas.microsoft.com/office/drawing/2014/main" id="{15DEEBC4-67C0-4992-957A-0B718AE41667}"/>
            </a:ext>
          </a:extLst>
        </xdr:cNvPr>
        <xdr:cNvSpPr txBox="1"/>
      </xdr:nvSpPr>
      <xdr:spPr>
        <a:xfrm>
          <a:off x="16357600" y="109554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150223</xdr:rowOff>
    </xdr:from>
    <xdr:to>
      <xdr:col>86</xdr:col>
      <xdr:colOff>25400</xdr:colOff>
      <xdr:row>63</xdr:row>
      <xdr:rowOff>150223</xdr:rowOff>
    </xdr:to>
    <xdr:cxnSp macro="">
      <xdr:nvCxnSpPr>
        <xdr:cNvPr id="471" name="直線コネクタ 470">
          <a:extLst>
            <a:ext uri="{FF2B5EF4-FFF2-40B4-BE49-F238E27FC236}">
              <a16:creationId xmlns:a16="http://schemas.microsoft.com/office/drawing/2014/main" id="{6C445D05-0157-4E6B-8E81-0B83A30B1C0B}"/>
            </a:ext>
          </a:extLst>
        </xdr:cNvPr>
        <xdr:cNvCxnSpPr/>
      </xdr:nvCxnSpPr>
      <xdr:spPr>
        <a:xfrm>
          <a:off x="16230600" y="10951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11992</xdr:rowOff>
    </xdr:from>
    <xdr:ext cx="405111" cy="259045"/>
    <xdr:sp macro="" textlink="">
      <xdr:nvSpPr>
        <xdr:cNvPr id="472" name="【学校施設】&#10;有形固定資産減価償却率最大値テキスト">
          <a:extLst>
            <a:ext uri="{FF2B5EF4-FFF2-40B4-BE49-F238E27FC236}">
              <a16:creationId xmlns:a16="http://schemas.microsoft.com/office/drawing/2014/main" id="{DE800303-67CA-4454-A94B-2CB10FA00C35}"/>
            </a:ext>
          </a:extLst>
        </xdr:cNvPr>
        <xdr:cNvSpPr txBox="1"/>
      </xdr:nvSpPr>
      <xdr:spPr>
        <a:xfrm>
          <a:off x="16357600" y="9441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65315</xdr:rowOff>
    </xdr:from>
    <xdr:to>
      <xdr:col>86</xdr:col>
      <xdr:colOff>25400</xdr:colOff>
      <xdr:row>56</xdr:row>
      <xdr:rowOff>65315</xdr:rowOff>
    </xdr:to>
    <xdr:cxnSp macro="">
      <xdr:nvCxnSpPr>
        <xdr:cNvPr id="473" name="直線コネクタ 472">
          <a:extLst>
            <a:ext uri="{FF2B5EF4-FFF2-40B4-BE49-F238E27FC236}">
              <a16:creationId xmlns:a16="http://schemas.microsoft.com/office/drawing/2014/main" id="{AB89DFC6-4487-469B-93A1-D3D2B9235BED}"/>
            </a:ext>
          </a:extLst>
        </xdr:cNvPr>
        <xdr:cNvCxnSpPr/>
      </xdr:nvCxnSpPr>
      <xdr:spPr>
        <a:xfrm>
          <a:off x="16230600" y="966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146430</xdr:rowOff>
    </xdr:from>
    <xdr:ext cx="405111" cy="259045"/>
    <xdr:sp macro="" textlink="">
      <xdr:nvSpPr>
        <xdr:cNvPr id="474" name="【学校施設】&#10;有形固定資産減価償却率平均値テキスト">
          <a:extLst>
            <a:ext uri="{FF2B5EF4-FFF2-40B4-BE49-F238E27FC236}">
              <a16:creationId xmlns:a16="http://schemas.microsoft.com/office/drawing/2014/main" id="{9637EE64-D4EB-4E8B-ABFE-E00F01255BC2}"/>
            </a:ext>
          </a:extLst>
        </xdr:cNvPr>
        <xdr:cNvSpPr txBox="1"/>
      </xdr:nvSpPr>
      <xdr:spPr>
        <a:xfrm>
          <a:off x="16357600" y="100905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168003</xdr:rowOff>
    </xdr:from>
    <xdr:to>
      <xdr:col>85</xdr:col>
      <xdr:colOff>177800</xdr:colOff>
      <xdr:row>59</xdr:row>
      <xdr:rowOff>98153</xdr:rowOff>
    </xdr:to>
    <xdr:sp macro="" textlink="">
      <xdr:nvSpPr>
        <xdr:cNvPr id="475" name="フローチャート: 判断 474">
          <a:extLst>
            <a:ext uri="{FF2B5EF4-FFF2-40B4-BE49-F238E27FC236}">
              <a16:creationId xmlns:a16="http://schemas.microsoft.com/office/drawing/2014/main" id="{BB9F01E2-0505-4A6C-A015-09574860A1D6}"/>
            </a:ext>
          </a:extLst>
        </xdr:cNvPr>
        <xdr:cNvSpPr/>
      </xdr:nvSpPr>
      <xdr:spPr>
        <a:xfrm>
          <a:off x="16268700" y="1011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29210</xdr:rowOff>
    </xdr:from>
    <xdr:to>
      <xdr:col>81</xdr:col>
      <xdr:colOff>101600</xdr:colOff>
      <xdr:row>59</xdr:row>
      <xdr:rowOff>130810</xdr:rowOff>
    </xdr:to>
    <xdr:sp macro="" textlink="">
      <xdr:nvSpPr>
        <xdr:cNvPr id="476" name="フローチャート: 判断 475">
          <a:extLst>
            <a:ext uri="{FF2B5EF4-FFF2-40B4-BE49-F238E27FC236}">
              <a16:creationId xmlns:a16="http://schemas.microsoft.com/office/drawing/2014/main" id="{B67BD091-7441-4B87-B0A8-41B2A1C26B50}"/>
            </a:ext>
          </a:extLst>
        </xdr:cNvPr>
        <xdr:cNvSpPr/>
      </xdr:nvSpPr>
      <xdr:spPr>
        <a:xfrm>
          <a:off x="15430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61867</xdr:rowOff>
    </xdr:from>
    <xdr:to>
      <xdr:col>76</xdr:col>
      <xdr:colOff>165100</xdr:colOff>
      <xdr:row>59</xdr:row>
      <xdr:rowOff>163467</xdr:rowOff>
    </xdr:to>
    <xdr:sp macro="" textlink="">
      <xdr:nvSpPr>
        <xdr:cNvPr id="477" name="フローチャート: 判断 476">
          <a:extLst>
            <a:ext uri="{FF2B5EF4-FFF2-40B4-BE49-F238E27FC236}">
              <a16:creationId xmlns:a16="http://schemas.microsoft.com/office/drawing/2014/main" id="{2E3CEBE8-7678-4099-8B17-162B1152CE33}"/>
            </a:ext>
          </a:extLst>
        </xdr:cNvPr>
        <xdr:cNvSpPr/>
      </xdr:nvSpPr>
      <xdr:spPr>
        <a:xfrm>
          <a:off x="14541500" y="1017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30843</xdr:rowOff>
    </xdr:from>
    <xdr:to>
      <xdr:col>72</xdr:col>
      <xdr:colOff>38100</xdr:colOff>
      <xdr:row>59</xdr:row>
      <xdr:rowOff>132443</xdr:rowOff>
    </xdr:to>
    <xdr:sp macro="" textlink="">
      <xdr:nvSpPr>
        <xdr:cNvPr id="478" name="フローチャート: 判断 477">
          <a:extLst>
            <a:ext uri="{FF2B5EF4-FFF2-40B4-BE49-F238E27FC236}">
              <a16:creationId xmlns:a16="http://schemas.microsoft.com/office/drawing/2014/main" id="{C61FE3F8-ED69-4241-9970-6D4075B82D1C}"/>
            </a:ext>
          </a:extLst>
        </xdr:cNvPr>
        <xdr:cNvSpPr/>
      </xdr:nvSpPr>
      <xdr:spPr>
        <a:xfrm>
          <a:off x="13652500" y="10146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79" name="テキスト ボックス 478">
          <a:extLst>
            <a:ext uri="{FF2B5EF4-FFF2-40B4-BE49-F238E27FC236}">
              <a16:creationId xmlns:a16="http://schemas.microsoft.com/office/drawing/2014/main" id="{4B026C13-314F-4CDA-8192-AE2C372C7946}"/>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80" name="テキスト ボックス 479">
          <a:extLst>
            <a:ext uri="{FF2B5EF4-FFF2-40B4-BE49-F238E27FC236}">
              <a16:creationId xmlns:a16="http://schemas.microsoft.com/office/drawing/2014/main" id="{2EFAE3A5-93E2-459F-AD57-98C61063A544}"/>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81" name="テキスト ボックス 480">
          <a:extLst>
            <a:ext uri="{FF2B5EF4-FFF2-40B4-BE49-F238E27FC236}">
              <a16:creationId xmlns:a16="http://schemas.microsoft.com/office/drawing/2014/main" id="{4C4AB83E-05C8-4207-985D-C3FD3C5DEF4C}"/>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82" name="テキスト ボックス 481">
          <a:extLst>
            <a:ext uri="{FF2B5EF4-FFF2-40B4-BE49-F238E27FC236}">
              <a16:creationId xmlns:a16="http://schemas.microsoft.com/office/drawing/2014/main" id="{7B44F5C3-BC7C-4366-AECC-513C6C0B1266}"/>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83" name="テキスト ボックス 482">
          <a:extLst>
            <a:ext uri="{FF2B5EF4-FFF2-40B4-BE49-F238E27FC236}">
              <a16:creationId xmlns:a16="http://schemas.microsoft.com/office/drawing/2014/main" id="{F88B67F5-6DCB-42E0-8ACE-598508206985}"/>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119017</xdr:rowOff>
    </xdr:from>
    <xdr:to>
      <xdr:col>81</xdr:col>
      <xdr:colOff>101600</xdr:colOff>
      <xdr:row>60</xdr:row>
      <xdr:rowOff>49167</xdr:rowOff>
    </xdr:to>
    <xdr:sp macro="" textlink="">
      <xdr:nvSpPr>
        <xdr:cNvPr id="484" name="楕円 483">
          <a:extLst>
            <a:ext uri="{FF2B5EF4-FFF2-40B4-BE49-F238E27FC236}">
              <a16:creationId xmlns:a16="http://schemas.microsoft.com/office/drawing/2014/main" id="{FB08A5F1-5926-4108-87EF-930DB7D106C7}"/>
            </a:ext>
          </a:extLst>
        </xdr:cNvPr>
        <xdr:cNvSpPr/>
      </xdr:nvSpPr>
      <xdr:spPr>
        <a:xfrm>
          <a:off x="15430500" y="10234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163104</xdr:rowOff>
    </xdr:from>
    <xdr:to>
      <xdr:col>76</xdr:col>
      <xdr:colOff>165100</xdr:colOff>
      <xdr:row>60</xdr:row>
      <xdr:rowOff>93254</xdr:rowOff>
    </xdr:to>
    <xdr:sp macro="" textlink="">
      <xdr:nvSpPr>
        <xdr:cNvPr id="485" name="楕円 484">
          <a:extLst>
            <a:ext uri="{FF2B5EF4-FFF2-40B4-BE49-F238E27FC236}">
              <a16:creationId xmlns:a16="http://schemas.microsoft.com/office/drawing/2014/main" id="{21012B5C-A711-4406-BD28-6752E6090923}"/>
            </a:ext>
          </a:extLst>
        </xdr:cNvPr>
        <xdr:cNvSpPr/>
      </xdr:nvSpPr>
      <xdr:spPr>
        <a:xfrm>
          <a:off x="14541500" y="10278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169817</xdr:rowOff>
    </xdr:from>
    <xdr:to>
      <xdr:col>81</xdr:col>
      <xdr:colOff>50800</xdr:colOff>
      <xdr:row>60</xdr:row>
      <xdr:rowOff>42454</xdr:rowOff>
    </xdr:to>
    <xdr:cxnSp macro="">
      <xdr:nvCxnSpPr>
        <xdr:cNvPr id="486" name="直線コネクタ 485">
          <a:extLst>
            <a:ext uri="{FF2B5EF4-FFF2-40B4-BE49-F238E27FC236}">
              <a16:creationId xmlns:a16="http://schemas.microsoft.com/office/drawing/2014/main" id="{8B26988C-6BAE-4425-A039-D65F2EAEA7F3}"/>
            </a:ext>
          </a:extLst>
        </xdr:cNvPr>
        <xdr:cNvCxnSpPr/>
      </xdr:nvCxnSpPr>
      <xdr:spPr>
        <a:xfrm flipV="1">
          <a:off x="14592300" y="10285367"/>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19413</xdr:rowOff>
    </xdr:from>
    <xdr:to>
      <xdr:col>72</xdr:col>
      <xdr:colOff>38100</xdr:colOff>
      <xdr:row>60</xdr:row>
      <xdr:rowOff>121013</xdr:rowOff>
    </xdr:to>
    <xdr:sp macro="" textlink="">
      <xdr:nvSpPr>
        <xdr:cNvPr id="487" name="楕円 486">
          <a:extLst>
            <a:ext uri="{FF2B5EF4-FFF2-40B4-BE49-F238E27FC236}">
              <a16:creationId xmlns:a16="http://schemas.microsoft.com/office/drawing/2014/main" id="{1F326FA0-D115-467B-8471-36A766954F0E}"/>
            </a:ext>
          </a:extLst>
        </xdr:cNvPr>
        <xdr:cNvSpPr/>
      </xdr:nvSpPr>
      <xdr:spPr>
        <a:xfrm>
          <a:off x="13652500" y="10306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42454</xdr:rowOff>
    </xdr:from>
    <xdr:to>
      <xdr:col>76</xdr:col>
      <xdr:colOff>114300</xdr:colOff>
      <xdr:row>60</xdr:row>
      <xdr:rowOff>70213</xdr:rowOff>
    </xdr:to>
    <xdr:cxnSp macro="">
      <xdr:nvCxnSpPr>
        <xdr:cNvPr id="488" name="直線コネクタ 487">
          <a:extLst>
            <a:ext uri="{FF2B5EF4-FFF2-40B4-BE49-F238E27FC236}">
              <a16:creationId xmlns:a16="http://schemas.microsoft.com/office/drawing/2014/main" id="{594D2674-775E-46C7-9B55-3C36F2FED24B}"/>
            </a:ext>
          </a:extLst>
        </xdr:cNvPr>
        <xdr:cNvCxnSpPr/>
      </xdr:nvCxnSpPr>
      <xdr:spPr>
        <a:xfrm flipV="1">
          <a:off x="13703300" y="10329454"/>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147337</xdr:rowOff>
    </xdr:from>
    <xdr:ext cx="405111" cy="259045"/>
    <xdr:sp macro="" textlink="">
      <xdr:nvSpPr>
        <xdr:cNvPr id="489" name="n_1aveValue【学校施設】&#10;有形固定資産減価償却率">
          <a:extLst>
            <a:ext uri="{FF2B5EF4-FFF2-40B4-BE49-F238E27FC236}">
              <a16:creationId xmlns:a16="http://schemas.microsoft.com/office/drawing/2014/main" id="{0A359F39-8B85-4D6E-BC6C-66EFF047C909}"/>
            </a:ext>
          </a:extLst>
        </xdr:cNvPr>
        <xdr:cNvSpPr txBox="1"/>
      </xdr:nvSpPr>
      <xdr:spPr>
        <a:xfrm>
          <a:off x="15266044" y="991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8544</xdr:rowOff>
    </xdr:from>
    <xdr:ext cx="405111" cy="259045"/>
    <xdr:sp macro="" textlink="">
      <xdr:nvSpPr>
        <xdr:cNvPr id="490" name="n_2aveValue【学校施設】&#10;有形固定資産減価償却率">
          <a:extLst>
            <a:ext uri="{FF2B5EF4-FFF2-40B4-BE49-F238E27FC236}">
              <a16:creationId xmlns:a16="http://schemas.microsoft.com/office/drawing/2014/main" id="{5527F4B8-C920-4521-8C64-A9A0187ABB40}"/>
            </a:ext>
          </a:extLst>
        </xdr:cNvPr>
        <xdr:cNvSpPr txBox="1"/>
      </xdr:nvSpPr>
      <xdr:spPr>
        <a:xfrm>
          <a:off x="14389744" y="9952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148970</xdr:rowOff>
    </xdr:from>
    <xdr:ext cx="405111" cy="259045"/>
    <xdr:sp macro="" textlink="">
      <xdr:nvSpPr>
        <xdr:cNvPr id="491" name="n_3aveValue【学校施設】&#10;有形固定資産減価償却率">
          <a:extLst>
            <a:ext uri="{FF2B5EF4-FFF2-40B4-BE49-F238E27FC236}">
              <a16:creationId xmlns:a16="http://schemas.microsoft.com/office/drawing/2014/main" id="{8BCAD2A1-949F-4608-8E69-A061E622B575}"/>
            </a:ext>
          </a:extLst>
        </xdr:cNvPr>
        <xdr:cNvSpPr txBox="1"/>
      </xdr:nvSpPr>
      <xdr:spPr>
        <a:xfrm>
          <a:off x="13500744" y="99216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40294</xdr:rowOff>
    </xdr:from>
    <xdr:ext cx="405111" cy="259045"/>
    <xdr:sp macro="" textlink="">
      <xdr:nvSpPr>
        <xdr:cNvPr id="492" name="n_1mainValue【学校施設】&#10;有形固定資産減価償却率">
          <a:extLst>
            <a:ext uri="{FF2B5EF4-FFF2-40B4-BE49-F238E27FC236}">
              <a16:creationId xmlns:a16="http://schemas.microsoft.com/office/drawing/2014/main" id="{1C2AA8BC-F50D-4524-AF5E-905EE822763E}"/>
            </a:ext>
          </a:extLst>
        </xdr:cNvPr>
        <xdr:cNvSpPr txBox="1"/>
      </xdr:nvSpPr>
      <xdr:spPr>
        <a:xfrm>
          <a:off x="15266044" y="103272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84381</xdr:rowOff>
    </xdr:from>
    <xdr:ext cx="405111" cy="259045"/>
    <xdr:sp macro="" textlink="">
      <xdr:nvSpPr>
        <xdr:cNvPr id="493" name="n_2mainValue【学校施設】&#10;有形固定資産減価償却率">
          <a:extLst>
            <a:ext uri="{FF2B5EF4-FFF2-40B4-BE49-F238E27FC236}">
              <a16:creationId xmlns:a16="http://schemas.microsoft.com/office/drawing/2014/main" id="{3C59310B-A361-4B2F-BE41-E1483AA85CBF}"/>
            </a:ext>
          </a:extLst>
        </xdr:cNvPr>
        <xdr:cNvSpPr txBox="1"/>
      </xdr:nvSpPr>
      <xdr:spPr>
        <a:xfrm>
          <a:off x="14389744" y="10371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112140</xdr:rowOff>
    </xdr:from>
    <xdr:ext cx="405111" cy="259045"/>
    <xdr:sp macro="" textlink="">
      <xdr:nvSpPr>
        <xdr:cNvPr id="494" name="n_3mainValue【学校施設】&#10;有形固定資産減価償却率">
          <a:extLst>
            <a:ext uri="{FF2B5EF4-FFF2-40B4-BE49-F238E27FC236}">
              <a16:creationId xmlns:a16="http://schemas.microsoft.com/office/drawing/2014/main" id="{6F5B53E7-33BB-45A2-8586-A7B599090139}"/>
            </a:ext>
          </a:extLst>
        </xdr:cNvPr>
        <xdr:cNvSpPr txBox="1"/>
      </xdr:nvSpPr>
      <xdr:spPr>
        <a:xfrm>
          <a:off x="13500744" y="10399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95" name="正方形/長方形 494">
          <a:extLst>
            <a:ext uri="{FF2B5EF4-FFF2-40B4-BE49-F238E27FC236}">
              <a16:creationId xmlns:a16="http://schemas.microsoft.com/office/drawing/2014/main" id="{07FFD39A-647E-407D-B127-C1053E591B9D}"/>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96" name="正方形/長方形 495">
          <a:extLst>
            <a:ext uri="{FF2B5EF4-FFF2-40B4-BE49-F238E27FC236}">
              <a16:creationId xmlns:a16="http://schemas.microsoft.com/office/drawing/2014/main" id="{F0C4524E-DCBA-46CE-B03F-5E8A16FDB987}"/>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97" name="正方形/長方形 496">
          <a:extLst>
            <a:ext uri="{FF2B5EF4-FFF2-40B4-BE49-F238E27FC236}">
              <a16:creationId xmlns:a16="http://schemas.microsoft.com/office/drawing/2014/main" id="{9D0AB2BC-97D4-46B7-BA52-60BF4C4F8AD1}"/>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98" name="正方形/長方形 497">
          <a:extLst>
            <a:ext uri="{FF2B5EF4-FFF2-40B4-BE49-F238E27FC236}">
              <a16:creationId xmlns:a16="http://schemas.microsoft.com/office/drawing/2014/main" id="{AFB1D554-4141-4A0D-BF7A-585F4D2155FD}"/>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99" name="正方形/長方形 498">
          <a:extLst>
            <a:ext uri="{FF2B5EF4-FFF2-40B4-BE49-F238E27FC236}">
              <a16:creationId xmlns:a16="http://schemas.microsoft.com/office/drawing/2014/main" id="{DBF4D8B1-2D4B-4E58-9179-07A14D15E8BA}"/>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00" name="正方形/長方形 499">
          <a:extLst>
            <a:ext uri="{FF2B5EF4-FFF2-40B4-BE49-F238E27FC236}">
              <a16:creationId xmlns:a16="http://schemas.microsoft.com/office/drawing/2014/main" id="{80E466D8-8818-4B66-A445-F693C7C84436}"/>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01" name="正方形/長方形 500">
          <a:extLst>
            <a:ext uri="{FF2B5EF4-FFF2-40B4-BE49-F238E27FC236}">
              <a16:creationId xmlns:a16="http://schemas.microsoft.com/office/drawing/2014/main" id="{F6E3C975-D255-4E1A-8D23-0AB72450E2DA}"/>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02" name="正方形/長方形 501">
          <a:extLst>
            <a:ext uri="{FF2B5EF4-FFF2-40B4-BE49-F238E27FC236}">
              <a16:creationId xmlns:a16="http://schemas.microsoft.com/office/drawing/2014/main" id="{A9E32B37-1802-4221-8DEA-2AF04F4C05B3}"/>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03" name="テキスト ボックス 502">
          <a:extLst>
            <a:ext uri="{FF2B5EF4-FFF2-40B4-BE49-F238E27FC236}">
              <a16:creationId xmlns:a16="http://schemas.microsoft.com/office/drawing/2014/main" id="{55DD277C-AE04-40BA-915E-52DD3A58900D}"/>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04" name="直線コネクタ 503">
          <a:extLst>
            <a:ext uri="{FF2B5EF4-FFF2-40B4-BE49-F238E27FC236}">
              <a16:creationId xmlns:a16="http://schemas.microsoft.com/office/drawing/2014/main" id="{DA7BB076-D32A-4D40-ACAB-8D1D3F70464D}"/>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05" name="テキスト ボックス 504">
          <a:extLst>
            <a:ext uri="{FF2B5EF4-FFF2-40B4-BE49-F238E27FC236}">
              <a16:creationId xmlns:a16="http://schemas.microsoft.com/office/drawing/2014/main" id="{5DD1F909-630A-4475-96A5-F60EFEF6E552}"/>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06" name="直線コネクタ 505">
          <a:extLst>
            <a:ext uri="{FF2B5EF4-FFF2-40B4-BE49-F238E27FC236}">
              <a16:creationId xmlns:a16="http://schemas.microsoft.com/office/drawing/2014/main" id="{2BA21C35-8516-41F1-A573-75FA3F988D42}"/>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07" name="テキスト ボックス 506">
          <a:extLst>
            <a:ext uri="{FF2B5EF4-FFF2-40B4-BE49-F238E27FC236}">
              <a16:creationId xmlns:a16="http://schemas.microsoft.com/office/drawing/2014/main" id="{4CCB0AC2-A0B2-4469-AC2B-620794E6DBBC}"/>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08" name="直線コネクタ 507">
          <a:extLst>
            <a:ext uri="{FF2B5EF4-FFF2-40B4-BE49-F238E27FC236}">
              <a16:creationId xmlns:a16="http://schemas.microsoft.com/office/drawing/2014/main" id="{4378D2D6-9AAE-4EC4-A5C5-31A61994AA9B}"/>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09" name="テキスト ボックス 508">
          <a:extLst>
            <a:ext uri="{FF2B5EF4-FFF2-40B4-BE49-F238E27FC236}">
              <a16:creationId xmlns:a16="http://schemas.microsoft.com/office/drawing/2014/main" id="{EE6BE556-94DB-48EC-A2A6-9FC4441EF8AD}"/>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10" name="直線コネクタ 509">
          <a:extLst>
            <a:ext uri="{FF2B5EF4-FFF2-40B4-BE49-F238E27FC236}">
              <a16:creationId xmlns:a16="http://schemas.microsoft.com/office/drawing/2014/main" id="{043E29D7-ABE7-462C-AE1F-3E7E0CF9B4F5}"/>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11" name="テキスト ボックス 510">
          <a:extLst>
            <a:ext uri="{FF2B5EF4-FFF2-40B4-BE49-F238E27FC236}">
              <a16:creationId xmlns:a16="http://schemas.microsoft.com/office/drawing/2014/main" id="{BB77734D-E509-4581-BF1B-AFA5BAF47A8F}"/>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12" name="直線コネクタ 511">
          <a:extLst>
            <a:ext uri="{FF2B5EF4-FFF2-40B4-BE49-F238E27FC236}">
              <a16:creationId xmlns:a16="http://schemas.microsoft.com/office/drawing/2014/main" id="{FADFD885-8EF0-48B5-83A6-D8B7B052BC16}"/>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13" name="テキスト ボックス 512">
          <a:extLst>
            <a:ext uri="{FF2B5EF4-FFF2-40B4-BE49-F238E27FC236}">
              <a16:creationId xmlns:a16="http://schemas.microsoft.com/office/drawing/2014/main" id="{6F19D684-248B-4978-984C-D48399FCDE13}"/>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14" name="直線コネクタ 513">
          <a:extLst>
            <a:ext uri="{FF2B5EF4-FFF2-40B4-BE49-F238E27FC236}">
              <a16:creationId xmlns:a16="http://schemas.microsoft.com/office/drawing/2014/main" id="{758FC6B0-E3A5-42B8-A84C-13232B6DA51D}"/>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15" name="テキスト ボックス 514">
          <a:extLst>
            <a:ext uri="{FF2B5EF4-FFF2-40B4-BE49-F238E27FC236}">
              <a16:creationId xmlns:a16="http://schemas.microsoft.com/office/drawing/2014/main" id="{5A4DE9EB-397C-40F5-B42C-32913EA9CE91}"/>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16" name="直線コネクタ 515">
          <a:extLst>
            <a:ext uri="{FF2B5EF4-FFF2-40B4-BE49-F238E27FC236}">
              <a16:creationId xmlns:a16="http://schemas.microsoft.com/office/drawing/2014/main" id="{695C5A21-F880-476E-8C35-3E037D21021A}"/>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17" name="テキスト ボックス 516">
          <a:extLst>
            <a:ext uri="{FF2B5EF4-FFF2-40B4-BE49-F238E27FC236}">
              <a16:creationId xmlns:a16="http://schemas.microsoft.com/office/drawing/2014/main" id="{E4382F0B-FBE6-4379-8533-D51D0B92F02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18" name="【学校施設】&#10;一人当たり面積グラフ枠">
          <a:extLst>
            <a:ext uri="{FF2B5EF4-FFF2-40B4-BE49-F238E27FC236}">
              <a16:creationId xmlns:a16="http://schemas.microsoft.com/office/drawing/2014/main" id="{EC2A3C03-DE62-4423-A925-EA658EBA7436}"/>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37338</xdr:rowOff>
    </xdr:from>
    <xdr:to>
      <xdr:col>116</xdr:col>
      <xdr:colOff>62864</xdr:colOff>
      <xdr:row>64</xdr:row>
      <xdr:rowOff>19431</xdr:rowOff>
    </xdr:to>
    <xdr:cxnSp macro="">
      <xdr:nvCxnSpPr>
        <xdr:cNvPr id="519" name="直線コネクタ 518">
          <a:extLst>
            <a:ext uri="{FF2B5EF4-FFF2-40B4-BE49-F238E27FC236}">
              <a16:creationId xmlns:a16="http://schemas.microsoft.com/office/drawing/2014/main" id="{A8793531-B189-4D1A-ACDF-4A4FC8A62440}"/>
            </a:ext>
          </a:extLst>
        </xdr:cNvPr>
        <xdr:cNvCxnSpPr/>
      </xdr:nvCxnSpPr>
      <xdr:spPr>
        <a:xfrm flipV="1">
          <a:off x="22160864" y="9638538"/>
          <a:ext cx="0" cy="1353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23258</xdr:rowOff>
    </xdr:from>
    <xdr:ext cx="469744" cy="259045"/>
    <xdr:sp macro="" textlink="">
      <xdr:nvSpPr>
        <xdr:cNvPr id="520" name="【学校施設】&#10;一人当たり面積最小値テキスト">
          <a:extLst>
            <a:ext uri="{FF2B5EF4-FFF2-40B4-BE49-F238E27FC236}">
              <a16:creationId xmlns:a16="http://schemas.microsoft.com/office/drawing/2014/main" id="{979E9F7A-8BF5-4277-99C5-380FBA0FDB0D}"/>
            </a:ext>
          </a:extLst>
        </xdr:cNvPr>
        <xdr:cNvSpPr txBox="1"/>
      </xdr:nvSpPr>
      <xdr:spPr>
        <a:xfrm>
          <a:off x="22199600" y="10996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19431</xdr:rowOff>
    </xdr:from>
    <xdr:to>
      <xdr:col>116</xdr:col>
      <xdr:colOff>152400</xdr:colOff>
      <xdr:row>64</xdr:row>
      <xdr:rowOff>19431</xdr:rowOff>
    </xdr:to>
    <xdr:cxnSp macro="">
      <xdr:nvCxnSpPr>
        <xdr:cNvPr id="521" name="直線コネクタ 520">
          <a:extLst>
            <a:ext uri="{FF2B5EF4-FFF2-40B4-BE49-F238E27FC236}">
              <a16:creationId xmlns:a16="http://schemas.microsoft.com/office/drawing/2014/main" id="{C663911C-7AF2-45DD-9E12-3805B6E05C6D}"/>
            </a:ext>
          </a:extLst>
        </xdr:cNvPr>
        <xdr:cNvCxnSpPr/>
      </xdr:nvCxnSpPr>
      <xdr:spPr>
        <a:xfrm>
          <a:off x="22072600" y="10992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155465</xdr:rowOff>
    </xdr:from>
    <xdr:ext cx="469744" cy="259045"/>
    <xdr:sp macro="" textlink="">
      <xdr:nvSpPr>
        <xdr:cNvPr id="522" name="【学校施設】&#10;一人当たり面積最大値テキスト">
          <a:extLst>
            <a:ext uri="{FF2B5EF4-FFF2-40B4-BE49-F238E27FC236}">
              <a16:creationId xmlns:a16="http://schemas.microsoft.com/office/drawing/2014/main" id="{940B03CA-EBB5-42F6-A7CC-C8BEE8641549}"/>
            </a:ext>
          </a:extLst>
        </xdr:cNvPr>
        <xdr:cNvSpPr txBox="1"/>
      </xdr:nvSpPr>
      <xdr:spPr>
        <a:xfrm>
          <a:off x="22199600" y="9413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37338</xdr:rowOff>
    </xdr:from>
    <xdr:to>
      <xdr:col>116</xdr:col>
      <xdr:colOff>152400</xdr:colOff>
      <xdr:row>56</xdr:row>
      <xdr:rowOff>37338</xdr:rowOff>
    </xdr:to>
    <xdr:cxnSp macro="">
      <xdr:nvCxnSpPr>
        <xdr:cNvPr id="523" name="直線コネクタ 522">
          <a:extLst>
            <a:ext uri="{FF2B5EF4-FFF2-40B4-BE49-F238E27FC236}">
              <a16:creationId xmlns:a16="http://schemas.microsoft.com/office/drawing/2014/main" id="{DF863609-822D-4E8B-A644-B23B82887CC9}"/>
            </a:ext>
          </a:extLst>
        </xdr:cNvPr>
        <xdr:cNvCxnSpPr/>
      </xdr:nvCxnSpPr>
      <xdr:spPr>
        <a:xfrm>
          <a:off x="22072600" y="9638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83456</xdr:rowOff>
    </xdr:from>
    <xdr:ext cx="469744" cy="259045"/>
    <xdr:sp macro="" textlink="">
      <xdr:nvSpPr>
        <xdr:cNvPr id="524" name="【学校施設】&#10;一人当たり面積平均値テキスト">
          <a:extLst>
            <a:ext uri="{FF2B5EF4-FFF2-40B4-BE49-F238E27FC236}">
              <a16:creationId xmlns:a16="http://schemas.microsoft.com/office/drawing/2014/main" id="{F3811A10-B478-4785-8384-677D0EB554FE}"/>
            </a:ext>
          </a:extLst>
        </xdr:cNvPr>
        <xdr:cNvSpPr txBox="1"/>
      </xdr:nvSpPr>
      <xdr:spPr>
        <a:xfrm>
          <a:off x="22199600" y="105419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105029</xdr:rowOff>
    </xdr:from>
    <xdr:to>
      <xdr:col>116</xdr:col>
      <xdr:colOff>114300</xdr:colOff>
      <xdr:row>62</xdr:row>
      <xdr:rowOff>35179</xdr:rowOff>
    </xdr:to>
    <xdr:sp macro="" textlink="">
      <xdr:nvSpPr>
        <xdr:cNvPr id="525" name="フローチャート: 判断 524">
          <a:extLst>
            <a:ext uri="{FF2B5EF4-FFF2-40B4-BE49-F238E27FC236}">
              <a16:creationId xmlns:a16="http://schemas.microsoft.com/office/drawing/2014/main" id="{F1FA8648-F56B-492C-B8E1-21F9EDE5675A}"/>
            </a:ext>
          </a:extLst>
        </xdr:cNvPr>
        <xdr:cNvSpPr/>
      </xdr:nvSpPr>
      <xdr:spPr>
        <a:xfrm>
          <a:off x="22110700" y="10563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93218</xdr:rowOff>
    </xdr:from>
    <xdr:to>
      <xdr:col>112</xdr:col>
      <xdr:colOff>38100</xdr:colOff>
      <xdr:row>62</xdr:row>
      <xdr:rowOff>23368</xdr:rowOff>
    </xdr:to>
    <xdr:sp macro="" textlink="">
      <xdr:nvSpPr>
        <xdr:cNvPr id="526" name="フローチャート: 判断 525">
          <a:extLst>
            <a:ext uri="{FF2B5EF4-FFF2-40B4-BE49-F238E27FC236}">
              <a16:creationId xmlns:a16="http://schemas.microsoft.com/office/drawing/2014/main" id="{6A75B9DD-2D13-4BAA-9563-21E74B73E810}"/>
            </a:ext>
          </a:extLst>
        </xdr:cNvPr>
        <xdr:cNvSpPr/>
      </xdr:nvSpPr>
      <xdr:spPr>
        <a:xfrm>
          <a:off x="21272500" y="1055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87503</xdr:rowOff>
    </xdr:from>
    <xdr:to>
      <xdr:col>107</xdr:col>
      <xdr:colOff>101600</xdr:colOff>
      <xdr:row>62</xdr:row>
      <xdr:rowOff>17653</xdr:rowOff>
    </xdr:to>
    <xdr:sp macro="" textlink="">
      <xdr:nvSpPr>
        <xdr:cNvPr id="527" name="フローチャート: 判断 526">
          <a:extLst>
            <a:ext uri="{FF2B5EF4-FFF2-40B4-BE49-F238E27FC236}">
              <a16:creationId xmlns:a16="http://schemas.microsoft.com/office/drawing/2014/main" id="{9196A54A-6E27-4A10-8A25-9F4AA8245532}"/>
            </a:ext>
          </a:extLst>
        </xdr:cNvPr>
        <xdr:cNvSpPr/>
      </xdr:nvSpPr>
      <xdr:spPr>
        <a:xfrm>
          <a:off x="20383500" y="10545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149606</xdr:rowOff>
    </xdr:from>
    <xdr:to>
      <xdr:col>102</xdr:col>
      <xdr:colOff>165100</xdr:colOff>
      <xdr:row>62</xdr:row>
      <xdr:rowOff>79756</xdr:rowOff>
    </xdr:to>
    <xdr:sp macro="" textlink="">
      <xdr:nvSpPr>
        <xdr:cNvPr id="528" name="フローチャート: 判断 527">
          <a:extLst>
            <a:ext uri="{FF2B5EF4-FFF2-40B4-BE49-F238E27FC236}">
              <a16:creationId xmlns:a16="http://schemas.microsoft.com/office/drawing/2014/main" id="{CB87EC53-8DA6-4573-A6E6-71CF1FF79017}"/>
            </a:ext>
          </a:extLst>
        </xdr:cNvPr>
        <xdr:cNvSpPr/>
      </xdr:nvSpPr>
      <xdr:spPr>
        <a:xfrm>
          <a:off x="19494500" y="1060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29" name="テキスト ボックス 528">
          <a:extLst>
            <a:ext uri="{FF2B5EF4-FFF2-40B4-BE49-F238E27FC236}">
              <a16:creationId xmlns:a16="http://schemas.microsoft.com/office/drawing/2014/main" id="{C818BF51-3791-423B-B4B3-F62E7CE6B671}"/>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30" name="テキスト ボックス 529">
          <a:extLst>
            <a:ext uri="{FF2B5EF4-FFF2-40B4-BE49-F238E27FC236}">
              <a16:creationId xmlns:a16="http://schemas.microsoft.com/office/drawing/2014/main" id="{1B930072-2FDC-463C-9363-CBAF9C5332DD}"/>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31" name="テキスト ボックス 530">
          <a:extLst>
            <a:ext uri="{FF2B5EF4-FFF2-40B4-BE49-F238E27FC236}">
              <a16:creationId xmlns:a16="http://schemas.microsoft.com/office/drawing/2014/main" id="{7F82F69F-CB9B-4EA4-BA2B-79D2BCDC247B}"/>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32" name="テキスト ボックス 531">
          <a:extLst>
            <a:ext uri="{FF2B5EF4-FFF2-40B4-BE49-F238E27FC236}">
              <a16:creationId xmlns:a16="http://schemas.microsoft.com/office/drawing/2014/main" id="{8962282E-B8C8-4826-B391-78B9400DB66F}"/>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33" name="テキスト ボックス 532">
          <a:extLst>
            <a:ext uri="{FF2B5EF4-FFF2-40B4-BE49-F238E27FC236}">
              <a16:creationId xmlns:a16="http://schemas.microsoft.com/office/drawing/2014/main" id="{93D915A0-BFAC-4E5D-AEAD-062A2B12FBC2}"/>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112649</xdr:rowOff>
    </xdr:from>
    <xdr:to>
      <xdr:col>112</xdr:col>
      <xdr:colOff>38100</xdr:colOff>
      <xdr:row>61</xdr:row>
      <xdr:rowOff>42799</xdr:rowOff>
    </xdr:to>
    <xdr:sp macro="" textlink="">
      <xdr:nvSpPr>
        <xdr:cNvPr id="534" name="楕円 533">
          <a:extLst>
            <a:ext uri="{FF2B5EF4-FFF2-40B4-BE49-F238E27FC236}">
              <a16:creationId xmlns:a16="http://schemas.microsoft.com/office/drawing/2014/main" id="{2E323E10-6108-4754-AC52-4AA9593D630E}"/>
            </a:ext>
          </a:extLst>
        </xdr:cNvPr>
        <xdr:cNvSpPr/>
      </xdr:nvSpPr>
      <xdr:spPr>
        <a:xfrm>
          <a:off x="21272500" y="10399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108077</xdr:rowOff>
    </xdr:from>
    <xdr:to>
      <xdr:col>107</xdr:col>
      <xdr:colOff>101600</xdr:colOff>
      <xdr:row>61</xdr:row>
      <xdr:rowOff>38227</xdr:rowOff>
    </xdr:to>
    <xdr:sp macro="" textlink="">
      <xdr:nvSpPr>
        <xdr:cNvPr id="535" name="楕円 534">
          <a:extLst>
            <a:ext uri="{FF2B5EF4-FFF2-40B4-BE49-F238E27FC236}">
              <a16:creationId xmlns:a16="http://schemas.microsoft.com/office/drawing/2014/main" id="{D18DD98D-9798-4330-9B6E-D026456EEB0F}"/>
            </a:ext>
          </a:extLst>
        </xdr:cNvPr>
        <xdr:cNvSpPr/>
      </xdr:nvSpPr>
      <xdr:spPr>
        <a:xfrm>
          <a:off x="20383500" y="10395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158877</xdr:rowOff>
    </xdr:from>
    <xdr:to>
      <xdr:col>111</xdr:col>
      <xdr:colOff>177800</xdr:colOff>
      <xdr:row>60</xdr:row>
      <xdr:rowOff>163449</xdr:rowOff>
    </xdr:to>
    <xdr:cxnSp macro="">
      <xdr:nvCxnSpPr>
        <xdr:cNvPr id="536" name="直線コネクタ 535">
          <a:extLst>
            <a:ext uri="{FF2B5EF4-FFF2-40B4-BE49-F238E27FC236}">
              <a16:creationId xmlns:a16="http://schemas.microsoft.com/office/drawing/2014/main" id="{BAAED2BD-0B12-402E-A92E-D99D24C8E287}"/>
            </a:ext>
          </a:extLst>
        </xdr:cNvPr>
        <xdr:cNvCxnSpPr/>
      </xdr:nvCxnSpPr>
      <xdr:spPr>
        <a:xfrm>
          <a:off x="20434300" y="10445877"/>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111887</xdr:rowOff>
    </xdr:from>
    <xdr:to>
      <xdr:col>102</xdr:col>
      <xdr:colOff>165100</xdr:colOff>
      <xdr:row>61</xdr:row>
      <xdr:rowOff>42037</xdr:rowOff>
    </xdr:to>
    <xdr:sp macro="" textlink="">
      <xdr:nvSpPr>
        <xdr:cNvPr id="537" name="楕円 536">
          <a:extLst>
            <a:ext uri="{FF2B5EF4-FFF2-40B4-BE49-F238E27FC236}">
              <a16:creationId xmlns:a16="http://schemas.microsoft.com/office/drawing/2014/main" id="{472C6182-A39A-4818-9E58-662DF0F253E9}"/>
            </a:ext>
          </a:extLst>
        </xdr:cNvPr>
        <xdr:cNvSpPr/>
      </xdr:nvSpPr>
      <xdr:spPr>
        <a:xfrm>
          <a:off x="19494500" y="10398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158877</xdr:rowOff>
    </xdr:from>
    <xdr:to>
      <xdr:col>107</xdr:col>
      <xdr:colOff>50800</xdr:colOff>
      <xdr:row>60</xdr:row>
      <xdr:rowOff>162687</xdr:rowOff>
    </xdr:to>
    <xdr:cxnSp macro="">
      <xdr:nvCxnSpPr>
        <xdr:cNvPr id="538" name="直線コネクタ 537">
          <a:extLst>
            <a:ext uri="{FF2B5EF4-FFF2-40B4-BE49-F238E27FC236}">
              <a16:creationId xmlns:a16="http://schemas.microsoft.com/office/drawing/2014/main" id="{E4227720-7A0C-465B-AA20-2098F35075D7}"/>
            </a:ext>
          </a:extLst>
        </xdr:cNvPr>
        <xdr:cNvCxnSpPr/>
      </xdr:nvCxnSpPr>
      <xdr:spPr>
        <a:xfrm flipV="1">
          <a:off x="19545300" y="10445877"/>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14495</xdr:rowOff>
    </xdr:from>
    <xdr:ext cx="469744" cy="259045"/>
    <xdr:sp macro="" textlink="">
      <xdr:nvSpPr>
        <xdr:cNvPr id="539" name="n_1aveValue【学校施設】&#10;一人当たり面積">
          <a:extLst>
            <a:ext uri="{FF2B5EF4-FFF2-40B4-BE49-F238E27FC236}">
              <a16:creationId xmlns:a16="http://schemas.microsoft.com/office/drawing/2014/main" id="{03491593-CE95-429B-8D3E-62738E545348}"/>
            </a:ext>
          </a:extLst>
        </xdr:cNvPr>
        <xdr:cNvSpPr txBox="1"/>
      </xdr:nvSpPr>
      <xdr:spPr>
        <a:xfrm>
          <a:off x="21075727" y="10644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8780</xdr:rowOff>
    </xdr:from>
    <xdr:ext cx="469744" cy="259045"/>
    <xdr:sp macro="" textlink="">
      <xdr:nvSpPr>
        <xdr:cNvPr id="540" name="n_2aveValue【学校施設】&#10;一人当たり面積">
          <a:extLst>
            <a:ext uri="{FF2B5EF4-FFF2-40B4-BE49-F238E27FC236}">
              <a16:creationId xmlns:a16="http://schemas.microsoft.com/office/drawing/2014/main" id="{43713F36-7DCE-4C41-AE50-EF57339F71EC}"/>
            </a:ext>
          </a:extLst>
        </xdr:cNvPr>
        <xdr:cNvSpPr txBox="1"/>
      </xdr:nvSpPr>
      <xdr:spPr>
        <a:xfrm>
          <a:off x="20199427" y="10638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70883</xdr:rowOff>
    </xdr:from>
    <xdr:ext cx="469744" cy="259045"/>
    <xdr:sp macro="" textlink="">
      <xdr:nvSpPr>
        <xdr:cNvPr id="541" name="n_3aveValue【学校施設】&#10;一人当たり面積">
          <a:extLst>
            <a:ext uri="{FF2B5EF4-FFF2-40B4-BE49-F238E27FC236}">
              <a16:creationId xmlns:a16="http://schemas.microsoft.com/office/drawing/2014/main" id="{8C90A354-364A-48E1-B078-4B2EB6B293AC}"/>
            </a:ext>
          </a:extLst>
        </xdr:cNvPr>
        <xdr:cNvSpPr txBox="1"/>
      </xdr:nvSpPr>
      <xdr:spPr>
        <a:xfrm>
          <a:off x="19310427" y="10700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59326</xdr:rowOff>
    </xdr:from>
    <xdr:ext cx="469744" cy="259045"/>
    <xdr:sp macro="" textlink="">
      <xdr:nvSpPr>
        <xdr:cNvPr id="542" name="n_1mainValue【学校施設】&#10;一人当たり面積">
          <a:extLst>
            <a:ext uri="{FF2B5EF4-FFF2-40B4-BE49-F238E27FC236}">
              <a16:creationId xmlns:a16="http://schemas.microsoft.com/office/drawing/2014/main" id="{FB02D274-A09F-439E-B4AB-1FEF3644923C}"/>
            </a:ext>
          </a:extLst>
        </xdr:cNvPr>
        <xdr:cNvSpPr txBox="1"/>
      </xdr:nvSpPr>
      <xdr:spPr>
        <a:xfrm>
          <a:off x="21075727" y="10174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54754</xdr:rowOff>
    </xdr:from>
    <xdr:ext cx="469744" cy="259045"/>
    <xdr:sp macro="" textlink="">
      <xdr:nvSpPr>
        <xdr:cNvPr id="543" name="n_2mainValue【学校施設】&#10;一人当たり面積">
          <a:extLst>
            <a:ext uri="{FF2B5EF4-FFF2-40B4-BE49-F238E27FC236}">
              <a16:creationId xmlns:a16="http://schemas.microsoft.com/office/drawing/2014/main" id="{EA069E43-9A6F-4E8B-89BA-388916E93949}"/>
            </a:ext>
          </a:extLst>
        </xdr:cNvPr>
        <xdr:cNvSpPr txBox="1"/>
      </xdr:nvSpPr>
      <xdr:spPr>
        <a:xfrm>
          <a:off x="20199427" y="10170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58564</xdr:rowOff>
    </xdr:from>
    <xdr:ext cx="469744" cy="259045"/>
    <xdr:sp macro="" textlink="">
      <xdr:nvSpPr>
        <xdr:cNvPr id="544" name="n_3mainValue【学校施設】&#10;一人当たり面積">
          <a:extLst>
            <a:ext uri="{FF2B5EF4-FFF2-40B4-BE49-F238E27FC236}">
              <a16:creationId xmlns:a16="http://schemas.microsoft.com/office/drawing/2014/main" id="{1ACD2D64-4C7B-4A0F-A157-833B9A9610EE}"/>
            </a:ext>
          </a:extLst>
        </xdr:cNvPr>
        <xdr:cNvSpPr txBox="1"/>
      </xdr:nvSpPr>
      <xdr:spPr>
        <a:xfrm>
          <a:off x="19310427" y="10174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45" name="正方形/長方形 544">
          <a:extLst>
            <a:ext uri="{FF2B5EF4-FFF2-40B4-BE49-F238E27FC236}">
              <a16:creationId xmlns:a16="http://schemas.microsoft.com/office/drawing/2014/main" id="{DA825C47-E467-4E03-BC41-44155D0B59DB}"/>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46" name="正方形/長方形 545">
          <a:extLst>
            <a:ext uri="{FF2B5EF4-FFF2-40B4-BE49-F238E27FC236}">
              <a16:creationId xmlns:a16="http://schemas.microsoft.com/office/drawing/2014/main" id="{FF7755F9-3394-410F-88CD-BE8BB1113DAE}"/>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47" name="正方形/長方形 546">
          <a:extLst>
            <a:ext uri="{FF2B5EF4-FFF2-40B4-BE49-F238E27FC236}">
              <a16:creationId xmlns:a16="http://schemas.microsoft.com/office/drawing/2014/main" id="{90898081-46C2-4CE1-9C9B-8BFF1CAF3FF1}"/>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48" name="正方形/長方形 547">
          <a:extLst>
            <a:ext uri="{FF2B5EF4-FFF2-40B4-BE49-F238E27FC236}">
              <a16:creationId xmlns:a16="http://schemas.microsoft.com/office/drawing/2014/main" id="{64C66AA1-15C8-48F2-BCD0-BF9154224093}"/>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49" name="正方形/長方形 548">
          <a:extLst>
            <a:ext uri="{FF2B5EF4-FFF2-40B4-BE49-F238E27FC236}">
              <a16:creationId xmlns:a16="http://schemas.microsoft.com/office/drawing/2014/main" id="{028AF966-823F-4F0D-8C9E-5A07E855EF9F}"/>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50" name="正方形/長方形 549">
          <a:extLst>
            <a:ext uri="{FF2B5EF4-FFF2-40B4-BE49-F238E27FC236}">
              <a16:creationId xmlns:a16="http://schemas.microsoft.com/office/drawing/2014/main" id="{13A706DC-1BFE-4DB7-96D5-A1B80D08F8A2}"/>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51" name="正方形/長方形 550">
          <a:extLst>
            <a:ext uri="{FF2B5EF4-FFF2-40B4-BE49-F238E27FC236}">
              <a16:creationId xmlns:a16="http://schemas.microsoft.com/office/drawing/2014/main" id="{14F5B415-12C8-4343-B3D1-86EABF6502E9}"/>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52" name="正方形/長方形 551">
          <a:extLst>
            <a:ext uri="{FF2B5EF4-FFF2-40B4-BE49-F238E27FC236}">
              <a16:creationId xmlns:a16="http://schemas.microsoft.com/office/drawing/2014/main" id="{C49E56DB-6167-4950-85B6-F0549A105234}"/>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53" name="テキスト ボックス 552">
          <a:extLst>
            <a:ext uri="{FF2B5EF4-FFF2-40B4-BE49-F238E27FC236}">
              <a16:creationId xmlns:a16="http://schemas.microsoft.com/office/drawing/2014/main" id="{C9FC81E9-0800-4175-A04C-D1D2E8107696}"/>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54" name="直線コネクタ 553">
          <a:extLst>
            <a:ext uri="{FF2B5EF4-FFF2-40B4-BE49-F238E27FC236}">
              <a16:creationId xmlns:a16="http://schemas.microsoft.com/office/drawing/2014/main" id="{F80E4BCD-D1B7-4D39-94CF-E4DC4701559B}"/>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55" name="テキスト ボックス 554">
          <a:extLst>
            <a:ext uri="{FF2B5EF4-FFF2-40B4-BE49-F238E27FC236}">
              <a16:creationId xmlns:a16="http://schemas.microsoft.com/office/drawing/2014/main" id="{C7D33E94-C1A7-442E-BFB2-9615B576257C}"/>
            </a:ext>
          </a:extLst>
        </xdr:cNvPr>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56" name="直線コネクタ 555">
          <a:extLst>
            <a:ext uri="{FF2B5EF4-FFF2-40B4-BE49-F238E27FC236}">
              <a16:creationId xmlns:a16="http://schemas.microsoft.com/office/drawing/2014/main" id="{EB5B1430-4A7D-4AA8-BA49-8F6E8D5BA7D5}"/>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57" name="テキスト ボックス 556">
          <a:extLst>
            <a:ext uri="{FF2B5EF4-FFF2-40B4-BE49-F238E27FC236}">
              <a16:creationId xmlns:a16="http://schemas.microsoft.com/office/drawing/2014/main" id="{41328CF5-9E20-469A-A051-945EFD90BAD1}"/>
            </a:ext>
          </a:extLst>
        </xdr:cNvPr>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58" name="直線コネクタ 557">
          <a:extLst>
            <a:ext uri="{FF2B5EF4-FFF2-40B4-BE49-F238E27FC236}">
              <a16:creationId xmlns:a16="http://schemas.microsoft.com/office/drawing/2014/main" id="{443072F0-EF3F-40F1-8112-86352C0F4307}"/>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59" name="テキスト ボックス 558">
          <a:extLst>
            <a:ext uri="{FF2B5EF4-FFF2-40B4-BE49-F238E27FC236}">
              <a16:creationId xmlns:a16="http://schemas.microsoft.com/office/drawing/2014/main" id="{C0A6F7D6-6927-40B3-B1B2-C2DBBBC2F8EE}"/>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60" name="直線コネクタ 559">
          <a:extLst>
            <a:ext uri="{FF2B5EF4-FFF2-40B4-BE49-F238E27FC236}">
              <a16:creationId xmlns:a16="http://schemas.microsoft.com/office/drawing/2014/main" id="{2A506319-33AB-46D4-9BAE-E048B252DD32}"/>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61" name="テキスト ボックス 560">
          <a:extLst>
            <a:ext uri="{FF2B5EF4-FFF2-40B4-BE49-F238E27FC236}">
              <a16:creationId xmlns:a16="http://schemas.microsoft.com/office/drawing/2014/main" id="{20394F81-0A82-4F8D-8A2B-0313C0D3F235}"/>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62" name="直線コネクタ 561">
          <a:extLst>
            <a:ext uri="{FF2B5EF4-FFF2-40B4-BE49-F238E27FC236}">
              <a16:creationId xmlns:a16="http://schemas.microsoft.com/office/drawing/2014/main" id="{E45C08DE-10B9-4236-8109-11998CABEE33}"/>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63" name="テキスト ボックス 562">
          <a:extLst>
            <a:ext uri="{FF2B5EF4-FFF2-40B4-BE49-F238E27FC236}">
              <a16:creationId xmlns:a16="http://schemas.microsoft.com/office/drawing/2014/main" id="{2FDDFD71-96EE-4120-8152-146460B25AF3}"/>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64" name="直線コネクタ 563">
          <a:extLst>
            <a:ext uri="{FF2B5EF4-FFF2-40B4-BE49-F238E27FC236}">
              <a16:creationId xmlns:a16="http://schemas.microsoft.com/office/drawing/2014/main" id="{D023C161-CD9E-4DEE-A506-5AD255F831B8}"/>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65" name="テキスト ボックス 564">
          <a:extLst>
            <a:ext uri="{FF2B5EF4-FFF2-40B4-BE49-F238E27FC236}">
              <a16:creationId xmlns:a16="http://schemas.microsoft.com/office/drawing/2014/main" id="{87496757-9211-4A31-AC8C-96E489202A23}"/>
            </a:ext>
          </a:extLst>
        </xdr:cNvPr>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66" name="直線コネクタ 565">
          <a:extLst>
            <a:ext uri="{FF2B5EF4-FFF2-40B4-BE49-F238E27FC236}">
              <a16:creationId xmlns:a16="http://schemas.microsoft.com/office/drawing/2014/main" id="{9688A8C1-CC38-451A-9A7A-B4E1498F5E7A}"/>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67" name="テキスト ボックス 566">
          <a:extLst>
            <a:ext uri="{FF2B5EF4-FFF2-40B4-BE49-F238E27FC236}">
              <a16:creationId xmlns:a16="http://schemas.microsoft.com/office/drawing/2014/main" id="{708F2BEF-7A1E-43C9-BE52-D3EA0638E8F1}"/>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68" name="【児童館】&#10;有形固定資産減価償却率グラフ枠">
          <a:extLst>
            <a:ext uri="{FF2B5EF4-FFF2-40B4-BE49-F238E27FC236}">
              <a16:creationId xmlns:a16="http://schemas.microsoft.com/office/drawing/2014/main" id="{D4F71778-6308-43F9-99C5-F66EF6777D01}"/>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86</xdr:row>
      <xdr:rowOff>81914</xdr:rowOff>
    </xdr:to>
    <xdr:cxnSp macro="">
      <xdr:nvCxnSpPr>
        <xdr:cNvPr id="569" name="直線コネクタ 568">
          <a:extLst>
            <a:ext uri="{FF2B5EF4-FFF2-40B4-BE49-F238E27FC236}">
              <a16:creationId xmlns:a16="http://schemas.microsoft.com/office/drawing/2014/main" id="{FF242C3D-F8B5-4294-AA9A-FF55D1F97EAF}"/>
            </a:ext>
          </a:extLst>
        </xdr:cNvPr>
        <xdr:cNvCxnSpPr/>
      </xdr:nvCxnSpPr>
      <xdr:spPr>
        <a:xfrm flipV="1">
          <a:off x="16318864" y="13335000"/>
          <a:ext cx="0" cy="1491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85741</xdr:rowOff>
    </xdr:from>
    <xdr:ext cx="405111" cy="259045"/>
    <xdr:sp macro="" textlink="">
      <xdr:nvSpPr>
        <xdr:cNvPr id="570" name="【児童館】&#10;有形固定資産減価償却率最小値テキスト">
          <a:extLst>
            <a:ext uri="{FF2B5EF4-FFF2-40B4-BE49-F238E27FC236}">
              <a16:creationId xmlns:a16="http://schemas.microsoft.com/office/drawing/2014/main" id="{D6E629AC-B285-426B-9C9B-73C3B0BB98BE}"/>
            </a:ext>
          </a:extLst>
        </xdr:cNvPr>
        <xdr:cNvSpPr txBox="1"/>
      </xdr:nvSpPr>
      <xdr:spPr>
        <a:xfrm>
          <a:off x="16357600" y="14830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81914</xdr:rowOff>
    </xdr:from>
    <xdr:to>
      <xdr:col>86</xdr:col>
      <xdr:colOff>25400</xdr:colOff>
      <xdr:row>86</xdr:row>
      <xdr:rowOff>81914</xdr:rowOff>
    </xdr:to>
    <xdr:cxnSp macro="">
      <xdr:nvCxnSpPr>
        <xdr:cNvPr id="571" name="直線コネクタ 570">
          <a:extLst>
            <a:ext uri="{FF2B5EF4-FFF2-40B4-BE49-F238E27FC236}">
              <a16:creationId xmlns:a16="http://schemas.microsoft.com/office/drawing/2014/main" id="{18A5878D-5C19-4BC9-A1D3-BE3EC1847ECB}"/>
            </a:ext>
          </a:extLst>
        </xdr:cNvPr>
        <xdr:cNvCxnSpPr/>
      </xdr:nvCxnSpPr>
      <xdr:spPr>
        <a:xfrm>
          <a:off x="16230600" y="14826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572" name="【児童館】&#10;有形固定資産減価償却率最大値テキスト">
          <a:extLst>
            <a:ext uri="{FF2B5EF4-FFF2-40B4-BE49-F238E27FC236}">
              <a16:creationId xmlns:a16="http://schemas.microsoft.com/office/drawing/2014/main" id="{1AA7DFEE-A255-49BA-9B68-1D6E3EEF29E6}"/>
            </a:ext>
          </a:extLst>
        </xdr:cNvPr>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573" name="直線コネクタ 572">
          <a:extLst>
            <a:ext uri="{FF2B5EF4-FFF2-40B4-BE49-F238E27FC236}">
              <a16:creationId xmlns:a16="http://schemas.microsoft.com/office/drawing/2014/main" id="{A6351EA6-C667-4D9D-8AFB-71BE06CAFA54}"/>
            </a:ext>
          </a:extLst>
        </xdr:cNvPr>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87647</xdr:rowOff>
    </xdr:from>
    <xdr:ext cx="405111" cy="259045"/>
    <xdr:sp macro="" textlink="">
      <xdr:nvSpPr>
        <xdr:cNvPr id="574" name="【児童館】&#10;有形固定資産減価償却率平均値テキスト">
          <a:extLst>
            <a:ext uri="{FF2B5EF4-FFF2-40B4-BE49-F238E27FC236}">
              <a16:creationId xmlns:a16="http://schemas.microsoft.com/office/drawing/2014/main" id="{93EA780B-6534-4724-9BC9-EA31A04B1233}"/>
            </a:ext>
          </a:extLst>
        </xdr:cNvPr>
        <xdr:cNvSpPr txBox="1"/>
      </xdr:nvSpPr>
      <xdr:spPr>
        <a:xfrm>
          <a:off x="16357600" y="138036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109220</xdr:rowOff>
    </xdr:from>
    <xdr:to>
      <xdr:col>85</xdr:col>
      <xdr:colOff>177800</xdr:colOff>
      <xdr:row>81</xdr:row>
      <xdr:rowOff>39370</xdr:rowOff>
    </xdr:to>
    <xdr:sp macro="" textlink="">
      <xdr:nvSpPr>
        <xdr:cNvPr id="575" name="フローチャート: 判断 574">
          <a:extLst>
            <a:ext uri="{FF2B5EF4-FFF2-40B4-BE49-F238E27FC236}">
              <a16:creationId xmlns:a16="http://schemas.microsoft.com/office/drawing/2014/main" id="{7FFDD943-EF66-4773-9298-37174303468E}"/>
            </a:ext>
          </a:extLst>
        </xdr:cNvPr>
        <xdr:cNvSpPr/>
      </xdr:nvSpPr>
      <xdr:spPr>
        <a:xfrm>
          <a:off x="16268700" y="1382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170180</xdr:rowOff>
    </xdr:from>
    <xdr:to>
      <xdr:col>81</xdr:col>
      <xdr:colOff>101600</xdr:colOff>
      <xdr:row>81</xdr:row>
      <xdr:rowOff>100330</xdr:rowOff>
    </xdr:to>
    <xdr:sp macro="" textlink="">
      <xdr:nvSpPr>
        <xdr:cNvPr id="576" name="フローチャート: 判断 575">
          <a:extLst>
            <a:ext uri="{FF2B5EF4-FFF2-40B4-BE49-F238E27FC236}">
              <a16:creationId xmlns:a16="http://schemas.microsoft.com/office/drawing/2014/main" id="{7642E9A4-8E60-43B9-B124-B54AC6013FE9}"/>
            </a:ext>
          </a:extLst>
        </xdr:cNvPr>
        <xdr:cNvSpPr/>
      </xdr:nvSpPr>
      <xdr:spPr>
        <a:xfrm>
          <a:off x="15430500" y="1388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4445</xdr:rowOff>
    </xdr:from>
    <xdr:to>
      <xdr:col>76</xdr:col>
      <xdr:colOff>165100</xdr:colOff>
      <xdr:row>81</xdr:row>
      <xdr:rowOff>106045</xdr:rowOff>
    </xdr:to>
    <xdr:sp macro="" textlink="">
      <xdr:nvSpPr>
        <xdr:cNvPr id="577" name="フローチャート: 判断 576">
          <a:extLst>
            <a:ext uri="{FF2B5EF4-FFF2-40B4-BE49-F238E27FC236}">
              <a16:creationId xmlns:a16="http://schemas.microsoft.com/office/drawing/2014/main" id="{87022D56-84DE-4B0D-916E-F52002FA30D1}"/>
            </a:ext>
          </a:extLst>
        </xdr:cNvPr>
        <xdr:cNvSpPr/>
      </xdr:nvSpPr>
      <xdr:spPr>
        <a:xfrm>
          <a:off x="14541500" y="1389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139700</xdr:rowOff>
    </xdr:from>
    <xdr:to>
      <xdr:col>72</xdr:col>
      <xdr:colOff>38100</xdr:colOff>
      <xdr:row>83</xdr:row>
      <xdr:rowOff>69850</xdr:rowOff>
    </xdr:to>
    <xdr:sp macro="" textlink="">
      <xdr:nvSpPr>
        <xdr:cNvPr id="578" name="フローチャート: 判断 577">
          <a:extLst>
            <a:ext uri="{FF2B5EF4-FFF2-40B4-BE49-F238E27FC236}">
              <a16:creationId xmlns:a16="http://schemas.microsoft.com/office/drawing/2014/main" id="{AD7691C9-CFC8-4E40-B47F-DE2C8FACE624}"/>
            </a:ext>
          </a:extLst>
        </xdr:cNvPr>
        <xdr:cNvSpPr/>
      </xdr:nvSpPr>
      <xdr:spPr>
        <a:xfrm>
          <a:off x="136525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79" name="テキスト ボックス 578">
          <a:extLst>
            <a:ext uri="{FF2B5EF4-FFF2-40B4-BE49-F238E27FC236}">
              <a16:creationId xmlns:a16="http://schemas.microsoft.com/office/drawing/2014/main" id="{5A651144-0587-4E66-B448-C52C5FFFFA08}"/>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80" name="テキスト ボックス 579">
          <a:extLst>
            <a:ext uri="{FF2B5EF4-FFF2-40B4-BE49-F238E27FC236}">
              <a16:creationId xmlns:a16="http://schemas.microsoft.com/office/drawing/2014/main" id="{9732CA2D-51F4-4978-9BCC-4BF5A828E5E1}"/>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81" name="テキスト ボックス 580">
          <a:extLst>
            <a:ext uri="{FF2B5EF4-FFF2-40B4-BE49-F238E27FC236}">
              <a16:creationId xmlns:a16="http://schemas.microsoft.com/office/drawing/2014/main" id="{ACCA52DC-F042-4021-B2C1-9D1670F4F282}"/>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82" name="テキスト ボックス 581">
          <a:extLst>
            <a:ext uri="{FF2B5EF4-FFF2-40B4-BE49-F238E27FC236}">
              <a16:creationId xmlns:a16="http://schemas.microsoft.com/office/drawing/2014/main" id="{6B764A95-5DCB-45F9-AE92-42D3FD33A341}"/>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83" name="テキスト ボックス 582">
          <a:extLst>
            <a:ext uri="{FF2B5EF4-FFF2-40B4-BE49-F238E27FC236}">
              <a16:creationId xmlns:a16="http://schemas.microsoft.com/office/drawing/2014/main" id="{8D9AC310-B1A6-4F03-9086-E81951F47A1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82550</xdr:rowOff>
    </xdr:from>
    <xdr:to>
      <xdr:col>81</xdr:col>
      <xdr:colOff>101600</xdr:colOff>
      <xdr:row>78</xdr:row>
      <xdr:rowOff>12700</xdr:rowOff>
    </xdr:to>
    <xdr:sp macro="" textlink="">
      <xdr:nvSpPr>
        <xdr:cNvPr id="584" name="楕円 583">
          <a:extLst>
            <a:ext uri="{FF2B5EF4-FFF2-40B4-BE49-F238E27FC236}">
              <a16:creationId xmlns:a16="http://schemas.microsoft.com/office/drawing/2014/main" id="{4192E832-7666-45B1-A2EA-18BC13DB24E6}"/>
            </a:ext>
          </a:extLst>
        </xdr:cNvPr>
        <xdr:cNvSpPr/>
      </xdr:nvSpPr>
      <xdr:spPr>
        <a:xfrm>
          <a:off x="15430500" y="1328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77</xdr:row>
      <xdr:rowOff>82550</xdr:rowOff>
    </xdr:from>
    <xdr:to>
      <xdr:col>76</xdr:col>
      <xdr:colOff>165100</xdr:colOff>
      <xdr:row>78</xdr:row>
      <xdr:rowOff>12700</xdr:rowOff>
    </xdr:to>
    <xdr:sp macro="" textlink="">
      <xdr:nvSpPr>
        <xdr:cNvPr id="585" name="楕円 584">
          <a:extLst>
            <a:ext uri="{FF2B5EF4-FFF2-40B4-BE49-F238E27FC236}">
              <a16:creationId xmlns:a16="http://schemas.microsoft.com/office/drawing/2014/main" id="{422A7EB2-2119-4E4F-9979-574407E07AE1}"/>
            </a:ext>
          </a:extLst>
        </xdr:cNvPr>
        <xdr:cNvSpPr/>
      </xdr:nvSpPr>
      <xdr:spPr>
        <a:xfrm>
          <a:off x="14541500" y="1328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133350</xdr:rowOff>
    </xdr:from>
    <xdr:to>
      <xdr:col>81</xdr:col>
      <xdr:colOff>50800</xdr:colOff>
      <xdr:row>77</xdr:row>
      <xdr:rowOff>133350</xdr:rowOff>
    </xdr:to>
    <xdr:cxnSp macro="">
      <xdr:nvCxnSpPr>
        <xdr:cNvPr id="586" name="直線コネクタ 585">
          <a:extLst>
            <a:ext uri="{FF2B5EF4-FFF2-40B4-BE49-F238E27FC236}">
              <a16:creationId xmlns:a16="http://schemas.microsoft.com/office/drawing/2014/main" id="{91DEBC4B-A3F7-4334-8353-401E63DEAF78}"/>
            </a:ext>
          </a:extLst>
        </xdr:cNvPr>
        <xdr:cNvCxnSpPr/>
      </xdr:nvCxnSpPr>
      <xdr:spPr>
        <a:xfrm>
          <a:off x="14592300" y="1333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85</xdr:row>
      <xdr:rowOff>93980</xdr:rowOff>
    </xdr:from>
    <xdr:to>
      <xdr:col>72</xdr:col>
      <xdr:colOff>38100</xdr:colOff>
      <xdr:row>86</xdr:row>
      <xdr:rowOff>24130</xdr:rowOff>
    </xdr:to>
    <xdr:sp macro="" textlink="">
      <xdr:nvSpPr>
        <xdr:cNvPr id="587" name="楕円 586">
          <a:extLst>
            <a:ext uri="{FF2B5EF4-FFF2-40B4-BE49-F238E27FC236}">
              <a16:creationId xmlns:a16="http://schemas.microsoft.com/office/drawing/2014/main" id="{6DB429DA-4550-489E-8BC5-392BBDECF696}"/>
            </a:ext>
          </a:extLst>
        </xdr:cNvPr>
        <xdr:cNvSpPr/>
      </xdr:nvSpPr>
      <xdr:spPr>
        <a:xfrm>
          <a:off x="13652500" y="14667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77</xdr:row>
      <xdr:rowOff>133350</xdr:rowOff>
    </xdr:from>
    <xdr:to>
      <xdr:col>76</xdr:col>
      <xdr:colOff>114300</xdr:colOff>
      <xdr:row>85</xdr:row>
      <xdr:rowOff>144780</xdr:rowOff>
    </xdr:to>
    <xdr:cxnSp macro="">
      <xdr:nvCxnSpPr>
        <xdr:cNvPr id="588" name="直線コネクタ 587">
          <a:extLst>
            <a:ext uri="{FF2B5EF4-FFF2-40B4-BE49-F238E27FC236}">
              <a16:creationId xmlns:a16="http://schemas.microsoft.com/office/drawing/2014/main" id="{B4D075E6-08E1-4EDB-BD65-05B2A6B070E0}"/>
            </a:ext>
          </a:extLst>
        </xdr:cNvPr>
        <xdr:cNvCxnSpPr/>
      </xdr:nvCxnSpPr>
      <xdr:spPr>
        <a:xfrm flipV="1">
          <a:off x="13703300" y="13335000"/>
          <a:ext cx="889000" cy="1383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91457</xdr:rowOff>
    </xdr:from>
    <xdr:ext cx="405111" cy="259045"/>
    <xdr:sp macro="" textlink="">
      <xdr:nvSpPr>
        <xdr:cNvPr id="589" name="n_1aveValue【児童館】&#10;有形固定資産減価償却率">
          <a:extLst>
            <a:ext uri="{FF2B5EF4-FFF2-40B4-BE49-F238E27FC236}">
              <a16:creationId xmlns:a16="http://schemas.microsoft.com/office/drawing/2014/main" id="{E226DDEB-D70C-4D1B-902B-BE073A4C21EB}"/>
            </a:ext>
          </a:extLst>
        </xdr:cNvPr>
        <xdr:cNvSpPr txBox="1"/>
      </xdr:nvSpPr>
      <xdr:spPr>
        <a:xfrm>
          <a:off x="15266044" y="1397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97172</xdr:rowOff>
    </xdr:from>
    <xdr:ext cx="405111" cy="259045"/>
    <xdr:sp macro="" textlink="">
      <xdr:nvSpPr>
        <xdr:cNvPr id="590" name="n_2aveValue【児童館】&#10;有形固定資産減価償却率">
          <a:extLst>
            <a:ext uri="{FF2B5EF4-FFF2-40B4-BE49-F238E27FC236}">
              <a16:creationId xmlns:a16="http://schemas.microsoft.com/office/drawing/2014/main" id="{9DAB4216-C926-42EC-A235-C93D4B3C8E14}"/>
            </a:ext>
          </a:extLst>
        </xdr:cNvPr>
        <xdr:cNvSpPr txBox="1"/>
      </xdr:nvSpPr>
      <xdr:spPr>
        <a:xfrm>
          <a:off x="14389744" y="13984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86377</xdr:rowOff>
    </xdr:from>
    <xdr:ext cx="405111" cy="259045"/>
    <xdr:sp macro="" textlink="">
      <xdr:nvSpPr>
        <xdr:cNvPr id="591" name="n_3aveValue【児童館】&#10;有形固定資産減価償却率">
          <a:extLst>
            <a:ext uri="{FF2B5EF4-FFF2-40B4-BE49-F238E27FC236}">
              <a16:creationId xmlns:a16="http://schemas.microsoft.com/office/drawing/2014/main" id="{8E0B3CDB-1D6F-4740-BB89-EA40E0887EC3}"/>
            </a:ext>
          </a:extLst>
        </xdr:cNvPr>
        <xdr:cNvSpPr txBox="1"/>
      </xdr:nvSpPr>
      <xdr:spPr>
        <a:xfrm>
          <a:off x="13500744" y="13973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76</xdr:row>
      <xdr:rowOff>29227</xdr:rowOff>
    </xdr:from>
    <xdr:ext cx="469744" cy="259045"/>
    <xdr:sp macro="" textlink="">
      <xdr:nvSpPr>
        <xdr:cNvPr id="592" name="n_1mainValue【児童館】&#10;有形固定資産減価償却率">
          <a:extLst>
            <a:ext uri="{FF2B5EF4-FFF2-40B4-BE49-F238E27FC236}">
              <a16:creationId xmlns:a16="http://schemas.microsoft.com/office/drawing/2014/main" id="{61272FA1-98C2-41C9-9C93-4317608797A3}"/>
            </a:ext>
          </a:extLst>
        </xdr:cNvPr>
        <xdr:cNvSpPr txBox="1"/>
      </xdr:nvSpPr>
      <xdr:spPr>
        <a:xfrm>
          <a:off x="15233727" y="1305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76</xdr:row>
      <xdr:rowOff>29227</xdr:rowOff>
    </xdr:from>
    <xdr:ext cx="469744" cy="259045"/>
    <xdr:sp macro="" textlink="">
      <xdr:nvSpPr>
        <xdr:cNvPr id="593" name="n_2mainValue【児童館】&#10;有形固定資産減価償却率">
          <a:extLst>
            <a:ext uri="{FF2B5EF4-FFF2-40B4-BE49-F238E27FC236}">
              <a16:creationId xmlns:a16="http://schemas.microsoft.com/office/drawing/2014/main" id="{BDB0E274-7D24-4F63-AECF-CE8FCF6B5F5D}"/>
            </a:ext>
          </a:extLst>
        </xdr:cNvPr>
        <xdr:cNvSpPr txBox="1"/>
      </xdr:nvSpPr>
      <xdr:spPr>
        <a:xfrm>
          <a:off x="14357427" y="1305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86</xdr:row>
      <xdr:rowOff>15257</xdr:rowOff>
    </xdr:from>
    <xdr:ext cx="405111" cy="259045"/>
    <xdr:sp macro="" textlink="">
      <xdr:nvSpPr>
        <xdr:cNvPr id="594" name="n_3mainValue【児童館】&#10;有形固定資産減価償却率">
          <a:extLst>
            <a:ext uri="{FF2B5EF4-FFF2-40B4-BE49-F238E27FC236}">
              <a16:creationId xmlns:a16="http://schemas.microsoft.com/office/drawing/2014/main" id="{59B18E6F-E3CD-48A2-BFC1-D25B538C7BF5}"/>
            </a:ext>
          </a:extLst>
        </xdr:cNvPr>
        <xdr:cNvSpPr txBox="1"/>
      </xdr:nvSpPr>
      <xdr:spPr>
        <a:xfrm>
          <a:off x="13500744" y="1475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95" name="正方形/長方形 594">
          <a:extLst>
            <a:ext uri="{FF2B5EF4-FFF2-40B4-BE49-F238E27FC236}">
              <a16:creationId xmlns:a16="http://schemas.microsoft.com/office/drawing/2014/main" id="{A3656692-9EE9-4A86-824F-3EE73D3479E2}"/>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96" name="正方形/長方形 595">
          <a:extLst>
            <a:ext uri="{FF2B5EF4-FFF2-40B4-BE49-F238E27FC236}">
              <a16:creationId xmlns:a16="http://schemas.microsoft.com/office/drawing/2014/main" id="{2F71496F-823E-4EDC-ACEF-1684194EEF33}"/>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97" name="正方形/長方形 596">
          <a:extLst>
            <a:ext uri="{FF2B5EF4-FFF2-40B4-BE49-F238E27FC236}">
              <a16:creationId xmlns:a16="http://schemas.microsoft.com/office/drawing/2014/main" id="{8BC0B0A2-385B-4602-B12D-4FB94B11E90C}"/>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98" name="正方形/長方形 597">
          <a:extLst>
            <a:ext uri="{FF2B5EF4-FFF2-40B4-BE49-F238E27FC236}">
              <a16:creationId xmlns:a16="http://schemas.microsoft.com/office/drawing/2014/main" id="{D67EC927-92AB-4F5D-B521-D69BC9C236EB}"/>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99" name="正方形/長方形 598">
          <a:extLst>
            <a:ext uri="{FF2B5EF4-FFF2-40B4-BE49-F238E27FC236}">
              <a16:creationId xmlns:a16="http://schemas.microsoft.com/office/drawing/2014/main" id="{2EFB74EF-4F55-4505-A4D7-49E3E56C3B86}"/>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00" name="正方形/長方形 599">
          <a:extLst>
            <a:ext uri="{FF2B5EF4-FFF2-40B4-BE49-F238E27FC236}">
              <a16:creationId xmlns:a16="http://schemas.microsoft.com/office/drawing/2014/main" id="{291BD3FD-D1A9-4AF6-9F84-F191688E7812}"/>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01" name="正方形/長方形 600">
          <a:extLst>
            <a:ext uri="{FF2B5EF4-FFF2-40B4-BE49-F238E27FC236}">
              <a16:creationId xmlns:a16="http://schemas.microsoft.com/office/drawing/2014/main" id="{83D2770D-3CD7-4F08-8124-EF5F38840B96}"/>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02" name="正方形/長方形 601">
          <a:extLst>
            <a:ext uri="{FF2B5EF4-FFF2-40B4-BE49-F238E27FC236}">
              <a16:creationId xmlns:a16="http://schemas.microsoft.com/office/drawing/2014/main" id="{3A5C8344-C4B6-4436-8E89-CCD3EF5CEDE9}"/>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03" name="テキスト ボックス 602">
          <a:extLst>
            <a:ext uri="{FF2B5EF4-FFF2-40B4-BE49-F238E27FC236}">
              <a16:creationId xmlns:a16="http://schemas.microsoft.com/office/drawing/2014/main" id="{024C5F3F-41F6-4320-AE1B-EC8F7175DB0F}"/>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04" name="直線コネクタ 603">
          <a:extLst>
            <a:ext uri="{FF2B5EF4-FFF2-40B4-BE49-F238E27FC236}">
              <a16:creationId xmlns:a16="http://schemas.microsoft.com/office/drawing/2014/main" id="{9EBE81C0-D3E0-4E91-AE94-0543CBAA2121}"/>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05" name="直線コネクタ 604">
          <a:extLst>
            <a:ext uri="{FF2B5EF4-FFF2-40B4-BE49-F238E27FC236}">
              <a16:creationId xmlns:a16="http://schemas.microsoft.com/office/drawing/2014/main" id="{825FEC06-224D-4A29-AC9F-DD2B0CCBB427}"/>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06" name="テキスト ボックス 605">
          <a:extLst>
            <a:ext uri="{FF2B5EF4-FFF2-40B4-BE49-F238E27FC236}">
              <a16:creationId xmlns:a16="http://schemas.microsoft.com/office/drawing/2014/main" id="{0C2BD527-3E8C-486A-8E7F-B8FCC3DEB4EC}"/>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07" name="直線コネクタ 606">
          <a:extLst>
            <a:ext uri="{FF2B5EF4-FFF2-40B4-BE49-F238E27FC236}">
              <a16:creationId xmlns:a16="http://schemas.microsoft.com/office/drawing/2014/main" id="{33CC9D10-EC97-4295-A89E-52E5BDA6A7D1}"/>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08" name="テキスト ボックス 607">
          <a:extLst>
            <a:ext uri="{FF2B5EF4-FFF2-40B4-BE49-F238E27FC236}">
              <a16:creationId xmlns:a16="http://schemas.microsoft.com/office/drawing/2014/main" id="{FE8E361E-9EF7-4EF2-AF79-5CA9E555258E}"/>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09" name="直線コネクタ 608">
          <a:extLst>
            <a:ext uri="{FF2B5EF4-FFF2-40B4-BE49-F238E27FC236}">
              <a16:creationId xmlns:a16="http://schemas.microsoft.com/office/drawing/2014/main" id="{5BD76AD8-D1C3-476C-A068-A92EF000EC4C}"/>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10" name="テキスト ボックス 609">
          <a:extLst>
            <a:ext uri="{FF2B5EF4-FFF2-40B4-BE49-F238E27FC236}">
              <a16:creationId xmlns:a16="http://schemas.microsoft.com/office/drawing/2014/main" id="{8CAC5B28-0489-4E56-BC4B-4EF83E582B3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11" name="直線コネクタ 610">
          <a:extLst>
            <a:ext uri="{FF2B5EF4-FFF2-40B4-BE49-F238E27FC236}">
              <a16:creationId xmlns:a16="http://schemas.microsoft.com/office/drawing/2014/main" id="{F8398873-A06D-4B34-8FC8-6D703415EA08}"/>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12" name="テキスト ボックス 611">
          <a:extLst>
            <a:ext uri="{FF2B5EF4-FFF2-40B4-BE49-F238E27FC236}">
              <a16:creationId xmlns:a16="http://schemas.microsoft.com/office/drawing/2014/main" id="{62CC3350-DCC8-41AF-82CD-3DB0658E695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13" name="直線コネクタ 612">
          <a:extLst>
            <a:ext uri="{FF2B5EF4-FFF2-40B4-BE49-F238E27FC236}">
              <a16:creationId xmlns:a16="http://schemas.microsoft.com/office/drawing/2014/main" id="{5E14B24E-C25F-4390-8638-7505E4C41829}"/>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14" name="テキスト ボックス 613">
          <a:extLst>
            <a:ext uri="{FF2B5EF4-FFF2-40B4-BE49-F238E27FC236}">
              <a16:creationId xmlns:a16="http://schemas.microsoft.com/office/drawing/2014/main" id="{C0082EBD-65A6-4180-BE1D-67D9E6BFEB91}"/>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15" name="直線コネクタ 614">
          <a:extLst>
            <a:ext uri="{FF2B5EF4-FFF2-40B4-BE49-F238E27FC236}">
              <a16:creationId xmlns:a16="http://schemas.microsoft.com/office/drawing/2014/main" id="{4723D4BF-AA3C-4DCC-9B02-EF71E3B378CC}"/>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16" name="テキスト ボックス 615">
          <a:extLst>
            <a:ext uri="{FF2B5EF4-FFF2-40B4-BE49-F238E27FC236}">
              <a16:creationId xmlns:a16="http://schemas.microsoft.com/office/drawing/2014/main" id="{4C4FE6D4-FAF1-4D63-9125-0993B74B195E}"/>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17" name="【児童館】&#10;一人当たり面積グラフ枠">
          <a:extLst>
            <a:ext uri="{FF2B5EF4-FFF2-40B4-BE49-F238E27FC236}">
              <a16:creationId xmlns:a16="http://schemas.microsoft.com/office/drawing/2014/main" id="{5F35D57E-3171-442C-8250-5DF22837981C}"/>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7620</xdr:rowOff>
    </xdr:from>
    <xdr:to>
      <xdr:col>116</xdr:col>
      <xdr:colOff>62864</xdr:colOff>
      <xdr:row>86</xdr:row>
      <xdr:rowOff>38100</xdr:rowOff>
    </xdr:to>
    <xdr:cxnSp macro="">
      <xdr:nvCxnSpPr>
        <xdr:cNvPr id="618" name="直線コネクタ 617">
          <a:extLst>
            <a:ext uri="{FF2B5EF4-FFF2-40B4-BE49-F238E27FC236}">
              <a16:creationId xmlns:a16="http://schemas.microsoft.com/office/drawing/2014/main" id="{7BF7890D-5769-45B4-8D77-6075F0A7CAF8}"/>
            </a:ext>
          </a:extLst>
        </xdr:cNvPr>
        <xdr:cNvCxnSpPr/>
      </xdr:nvCxnSpPr>
      <xdr:spPr>
        <a:xfrm flipV="1">
          <a:off x="22160864" y="13552170"/>
          <a:ext cx="0" cy="1230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41927</xdr:rowOff>
    </xdr:from>
    <xdr:ext cx="469744" cy="259045"/>
    <xdr:sp macro="" textlink="">
      <xdr:nvSpPr>
        <xdr:cNvPr id="619" name="【児童館】&#10;一人当たり面積最小値テキスト">
          <a:extLst>
            <a:ext uri="{FF2B5EF4-FFF2-40B4-BE49-F238E27FC236}">
              <a16:creationId xmlns:a16="http://schemas.microsoft.com/office/drawing/2014/main" id="{F6457946-251B-42CC-ABA0-3173740BF715}"/>
            </a:ext>
          </a:extLst>
        </xdr:cNvPr>
        <xdr:cNvSpPr txBox="1"/>
      </xdr:nvSpPr>
      <xdr:spPr>
        <a:xfrm>
          <a:off x="22199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38100</xdr:rowOff>
    </xdr:from>
    <xdr:to>
      <xdr:col>116</xdr:col>
      <xdr:colOff>152400</xdr:colOff>
      <xdr:row>86</xdr:row>
      <xdr:rowOff>38100</xdr:rowOff>
    </xdr:to>
    <xdr:cxnSp macro="">
      <xdr:nvCxnSpPr>
        <xdr:cNvPr id="620" name="直線コネクタ 619">
          <a:extLst>
            <a:ext uri="{FF2B5EF4-FFF2-40B4-BE49-F238E27FC236}">
              <a16:creationId xmlns:a16="http://schemas.microsoft.com/office/drawing/2014/main" id="{67D02F9D-DD26-4F7F-A209-381CB7D962C4}"/>
            </a:ext>
          </a:extLst>
        </xdr:cNvPr>
        <xdr:cNvCxnSpPr/>
      </xdr:nvCxnSpPr>
      <xdr:spPr>
        <a:xfrm>
          <a:off x="22072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125747</xdr:rowOff>
    </xdr:from>
    <xdr:ext cx="469744" cy="259045"/>
    <xdr:sp macro="" textlink="">
      <xdr:nvSpPr>
        <xdr:cNvPr id="621" name="【児童館】&#10;一人当たり面積最大値テキスト">
          <a:extLst>
            <a:ext uri="{FF2B5EF4-FFF2-40B4-BE49-F238E27FC236}">
              <a16:creationId xmlns:a16="http://schemas.microsoft.com/office/drawing/2014/main" id="{4CAAC4FE-EF7F-490B-8705-B45BF1400F87}"/>
            </a:ext>
          </a:extLst>
        </xdr:cNvPr>
        <xdr:cNvSpPr txBox="1"/>
      </xdr:nvSpPr>
      <xdr:spPr>
        <a:xfrm>
          <a:off x="22199600" y="13327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7620</xdr:rowOff>
    </xdr:from>
    <xdr:to>
      <xdr:col>116</xdr:col>
      <xdr:colOff>152400</xdr:colOff>
      <xdr:row>79</xdr:row>
      <xdr:rowOff>7620</xdr:rowOff>
    </xdr:to>
    <xdr:cxnSp macro="">
      <xdr:nvCxnSpPr>
        <xdr:cNvPr id="622" name="直線コネクタ 621">
          <a:extLst>
            <a:ext uri="{FF2B5EF4-FFF2-40B4-BE49-F238E27FC236}">
              <a16:creationId xmlns:a16="http://schemas.microsoft.com/office/drawing/2014/main" id="{F0D01405-9B28-4FBF-8C05-177434431305}"/>
            </a:ext>
          </a:extLst>
        </xdr:cNvPr>
        <xdr:cNvCxnSpPr/>
      </xdr:nvCxnSpPr>
      <xdr:spPr>
        <a:xfrm>
          <a:off x="22072600" y="13552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140988</xdr:rowOff>
    </xdr:from>
    <xdr:ext cx="469744" cy="259045"/>
    <xdr:sp macro="" textlink="">
      <xdr:nvSpPr>
        <xdr:cNvPr id="623" name="【児童館】&#10;一人当たり面積平均値テキスト">
          <a:extLst>
            <a:ext uri="{FF2B5EF4-FFF2-40B4-BE49-F238E27FC236}">
              <a16:creationId xmlns:a16="http://schemas.microsoft.com/office/drawing/2014/main" id="{3911CB8F-416B-47C0-BE96-FF9A85940AF8}"/>
            </a:ext>
          </a:extLst>
        </xdr:cNvPr>
        <xdr:cNvSpPr txBox="1"/>
      </xdr:nvSpPr>
      <xdr:spPr>
        <a:xfrm>
          <a:off x="22199600" y="145427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162561</xdr:rowOff>
    </xdr:from>
    <xdr:to>
      <xdr:col>116</xdr:col>
      <xdr:colOff>114300</xdr:colOff>
      <xdr:row>85</xdr:row>
      <xdr:rowOff>92711</xdr:rowOff>
    </xdr:to>
    <xdr:sp macro="" textlink="">
      <xdr:nvSpPr>
        <xdr:cNvPr id="624" name="フローチャート: 判断 623">
          <a:extLst>
            <a:ext uri="{FF2B5EF4-FFF2-40B4-BE49-F238E27FC236}">
              <a16:creationId xmlns:a16="http://schemas.microsoft.com/office/drawing/2014/main" id="{C5007975-3B35-4319-AB3E-CDF8B1A626AA}"/>
            </a:ext>
          </a:extLst>
        </xdr:cNvPr>
        <xdr:cNvSpPr/>
      </xdr:nvSpPr>
      <xdr:spPr>
        <a:xfrm>
          <a:off x="22110700" y="1456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154939</xdr:rowOff>
    </xdr:from>
    <xdr:to>
      <xdr:col>112</xdr:col>
      <xdr:colOff>38100</xdr:colOff>
      <xdr:row>85</xdr:row>
      <xdr:rowOff>85089</xdr:rowOff>
    </xdr:to>
    <xdr:sp macro="" textlink="">
      <xdr:nvSpPr>
        <xdr:cNvPr id="625" name="フローチャート: 判断 624">
          <a:extLst>
            <a:ext uri="{FF2B5EF4-FFF2-40B4-BE49-F238E27FC236}">
              <a16:creationId xmlns:a16="http://schemas.microsoft.com/office/drawing/2014/main" id="{E05EA460-519E-4496-9ED9-21EFDB03C304}"/>
            </a:ext>
          </a:extLst>
        </xdr:cNvPr>
        <xdr:cNvSpPr/>
      </xdr:nvSpPr>
      <xdr:spPr>
        <a:xfrm>
          <a:off x="21272500" y="1455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135889</xdr:rowOff>
    </xdr:from>
    <xdr:to>
      <xdr:col>107</xdr:col>
      <xdr:colOff>101600</xdr:colOff>
      <xdr:row>85</xdr:row>
      <xdr:rowOff>66039</xdr:rowOff>
    </xdr:to>
    <xdr:sp macro="" textlink="">
      <xdr:nvSpPr>
        <xdr:cNvPr id="626" name="フローチャート: 判断 625">
          <a:extLst>
            <a:ext uri="{FF2B5EF4-FFF2-40B4-BE49-F238E27FC236}">
              <a16:creationId xmlns:a16="http://schemas.microsoft.com/office/drawing/2014/main" id="{A8862A74-E5A5-489E-A314-0986194A3BA7}"/>
            </a:ext>
          </a:extLst>
        </xdr:cNvPr>
        <xdr:cNvSpPr/>
      </xdr:nvSpPr>
      <xdr:spPr>
        <a:xfrm>
          <a:off x="20383500" y="1453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52070</xdr:rowOff>
    </xdr:from>
    <xdr:to>
      <xdr:col>102</xdr:col>
      <xdr:colOff>165100</xdr:colOff>
      <xdr:row>85</xdr:row>
      <xdr:rowOff>153670</xdr:rowOff>
    </xdr:to>
    <xdr:sp macro="" textlink="">
      <xdr:nvSpPr>
        <xdr:cNvPr id="627" name="フローチャート: 判断 626">
          <a:extLst>
            <a:ext uri="{FF2B5EF4-FFF2-40B4-BE49-F238E27FC236}">
              <a16:creationId xmlns:a16="http://schemas.microsoft.com/office/drawing/2014/main" id="{07E1D748-EC87-463B-A881-A6322B90F86C}"/>
            </a:ext>
          </a:extLst>
        </xdr:cNvPr>
        <xdr:cNvSpPr/>
      </xdr:nvSpPr>
      <xdr:spPr>
        <a:xfrm>
          <a:off x="19494500" y="1462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28" name="テキスト ボックス 627">
          <a:extLst>
            <a:ext uri="{FF2B5EF4-FFF2-40B4-BE49-F238E27FC236}">
              <a16:creationId xmlns:a16="http://schemas.microsoft.com/office/drawing/2014/main" id="{DC5E41C8-845C-437A-AFDB-C1D49391AA54}"/>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29" name="テキスト ボックス 628">
          <a:extLst>
            <a:ext uri="{FF2B5EF4-FFF2-40B4-BE49-F238E27FC236}">
              <a16:creationId xmlns:a16="http://schemas.microsoft.com/office/drawing/2014/main" id="{346ED267-E65E-4D98-BF4D-29666FF907BE}"/>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30" name="テキスト ボックス 629">
          <a:extLst>
            <a:ext uri="{FF2B5EF4-FFF2-40B4-BE49-F238E27FC236}">
              <a16:creationId xmlns:a16="http://schemas.microsoft.com/office/drawing/2014/main" id="{8F846C4D-24A9-43B5-A455-1EFE089BD115}"/>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31" name="テキスト ボックス 630">
          <a:extLst>
            <a:ext uri="{FF2B5EF4-FFF2-40B4-BE49-F238E27FC236}">
              <a16:creationId xmlns:a16="http://schemas.microsoft.com/office/drawing/2014/main" id="{D2A22A8D-6D93-417A-AE76-C6F17040B0FD}"/>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32" name="テキスト ボックス 631">
          <a:extLst>
            <a:ext uri="{FF2B5EF4-FFF2-40B4-BE49-F238E27FC236}">
              <a16:creationId xmlns:a16="http://schemas.microsoft.com/office/drawing/2014/main" id="{72EB52A5-3446-41A7-8B4B-E03E7D80B245}"/>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135889</xdr:rowOff>
    </xdr:from>
    <xdr:to>
      <xdr:col>112</xdr:col>
      <xdr:colOff>38100</xdr:colOff>
      <xdr:row>86</xdr:row>
      <xdr:rowOff>66039</xdr:rowOff>
    </xdr:to>
    <xdr:sp macro="" textlink="">
      <xdr:nvSpPr>
        <xdr:cNvPr id="633" name="楕円 632">
          <a:extLst>
            <a:ext uri="{FF2B5EF4-FFF2-40B4-BE49-F238E27FC236}">
              <a16:creationId xmlns:a16="http://schemas.microsoft.com/office/drawing/2014/main" id="{749A839E-1BC9-4A8E-B518-F683D3BA59E1}"/>
            </a:ext>
          </a:extLst>
        </xdr:cNvPr>
        <xdr:cNvSpPr/>
      </xdr:nvSpPr>
      <xdr:spPr>
        <a:xfrm>
          <a:off x="21272500" y="1470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135889</xdr:rowOff>
    </xdr:from>
    <xdr:to>
      <xdr:col>107</xdr:col>
      <xdr:colOff>101600</xdr:colOff>
      <xdr:row>86</xdr:row>
      <xdr:rowOff>66039</xdr:rowOff>
    </xdr:to>
    <xdr:sp macro="" textlink="">
      <xdr:nvSpPr>
        <xdr:cNvPr id="634" name="楕円 633">
          <a:extLst>
            <a:ext uri="{FF2B5EF4-FFF2-40B4-BE49-F238E27FC236}">
              <a16:creationId xmlns:a16="http://schemas.microsoft.com/office/drawing/2014/main" id="{4525C4B0-119A-4018-A099-15E3FDEE755A}"/>
            </a:ext>
          </a:extLst>
        </xdr:cNvPr>
        <xdr:cNvSpPr/>
      </xdr:nvSpPr>
      <xdr:spPr>
        <a:xfrm>
          <a:off x="20383500" y="1470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15239</xdr:rowOff>
    </xdr:from>
    <xdr:to>
      <xdr:col>111</xdr:col>
      <xdr:colOff>177800</xdr:colOff>
      <xdr:row>86</xdr:row>
      <xdr:rowOff>15239</xdr:rowOff>
    </xdr:to>
    <xdr:cxnSp macro="">
      <xdr:nvCxnSpPr>
        <xdr:cNvPr id="635" name="直線コネクタ 634">
          <a:extLst>
            <a:ext uri="{FF2B5EF4-FFF2-40B4-BE49-F238E27FC236}">
              <a16:creationId xmlns:a16="http://schemas.microsoft.com/office/drawing/2014/main" id="{3CDDA303-D97F-4C6B-91E6-002130B386BF}"/>
            </a:ext>
          </a:extLst>
        </xdr:cNvPr>
        <xdr:cNvCxnSpPr/>
      </xdr:nvCxnSpPr>
      <xdr:spPr>
        <a:xfrm>
          <a:off x="20434300" y="147599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21589</xdr:rowOff>
    </xdr:from>
    <xdr:to>
      <xdr:col>102</xdr:col>
      <xdr:colOff>165100</xdr:colOff>
      <xdr:row>85</xdr:row>
      <xdr:rowOff>123189</xdr:rowOff>
    </xdr:to>
    <xdr:sp macro="" textlink="">
      <xdr:nvSpPr>
        <xdr:cNvPr id="636" name="楕円 635">
          <a:extLst>
            <a:ext uri="{FF2B5EF4-FFF2-40B4-BE49-F238E27FC236}">
              <a16:creationId xmlns:a16="http://schemas.microsoft.com/office/drawing/2014/main" id="{7DC2EFC6-6664-4AC3-8F73-D2397358B656}"/>
            </a:ext>
          </a:extLst>
        </xdr:cNvPr>
        <xdr:cNvSpPr/>
      </xdr:nvSpPr>
      <xdr:spPr>
        <a:xfrm>
          <a:off x="19494500" y="1459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72389</xdr:rowOff>
    </xdr:from>
    <xdr:to>
      <xdr:col>107</xdr:col>
      <xdr:colOff>50800</xdr:colOff>
      <xdr:row>86</xdr:row>
      <xdr:rowOff>15239</xdr:rowOff>
    </xdr:to>
    <xdr:cxnSp macro="">
      <xdr:nvCxnSpPr>
        <xdr:cNvPr id="637" name="直線コネクタ 636">
          <a:extLst>
            <a:ext uri="{FF2B5EF4-FFF2-40B4-BE49-F238E27FC236}">
              <a16:creationId xmlns:a16="http://schemas.microsoft.com/office/drawing/2014/main" id="{B7BC60D3-B102-4825-BAD7-18903FD1AB55}"/>
            </a:ext>
          </a:extLst>
        </xdr:cNvPr>
        <xdr:cNvCxnSpPr/>
      </xdr:nvCxnSpPr>
      <xdr:spPr>
        <a:xfrm>
          <a:off x="19545300" y="14645639"/>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101616</xdr:rowOff>
    </xdr:from>
    <xdr:ext cx="469744" cy="259045"/>
    <xdr:sp macro="" textlink="">
      <xdr:nvSpPr>
        <xdr:cNvPr id="638" name="n_1aveValue【児童館】&#10;一人当たり面積">
          <a:extLst>
            <a:ext uri="{FF2B5EF4-FFF2-40B4-BE49-F238E27FC236}">
              <a16:creationId xmlns:a16="http://schemas.microsoft.com/office/drawing/2014/main" id="{F94C920B-F6A4-4265-A070-E13C190221D0}"/>
            </a:ext>
          </a:extLst>
        </xdr:cNvPr>
        <xdr:cNvSpPr txBox="1"/>
      </xdr:nvSpPr>
      <xdr:spPr>
        <a:xfrm>
          <a:off x="21075727" y="14331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82566</xdr:rowOff>
    </xdr:from>
    <xdr:ext cx="469744" cy="259045"/>
    <xdr:sp macro="" textlink="">
      <xdr:nvSpPr>
        <xdr:cNvPr id="639" name="n_2aveValue【児童館】&#10;一人当たり面積">
          <a:extLst>
            <a:ext uri="{FF2B5EF4-FFF2-40B4-BE49-F238E27FC236}">
              <a16:creationId xmlns:a16="http://schemas.microsoft.com/office/drawing/2014/main" id="{93692A41-E0A4-463F-A442-2B190180B048}"/>
            </a:ext>
          </a:extLst>
        </xdr:cNvPr>
        <xdr:cNvSpPr txBox="1"/>
      </xdr:nvSpPr>
      <xdr:spPr>
        <a:xfrm>
          <a:off x="20199427" y="14312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144797</xdr:rowOff>
    </xdr:from>
    <xdr:ext cx="469744" cy="259045"/>
    <xdr:sp macro="" textlink="">
      <xdr:nvSpPr>
        <xdr:cNvPr id="640" name="n_3aveValue【児童館】&#10;一人当たり面積">
          <a:extLst>
            <a:ext uri="{FF2B5EF4-FFF2-40B4-BE49-F238E27FC236}">
              <a16:creationId xmlns:a16="http://schemas.microsoft.com/office/drawing/2014/main" id="{F4F5D499-1865-4FBD-90B2-37CDFAD8C6B3}"/>
            </a:ext>
          </a:extLst>
        </xdr:cNvPr>
        <xdr:cNvSpPr txBox="1"/>
      </xdr:nvSpPr>
      <xdr:spPr>
        <a:xfrm>
          <a:off x="19310427" y="1471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57166</xdr:rowOff>
    </xdr:from>
    <xdr:ext cx="469744" cy="259045"/>
    <xdr:sp macro="" textlink="">
      <xdr:nvSpPr>
        <xdr:cNvPr id="641" name="n_1mainValue【児童館】&#10;一人当たり面積">
          <a:extLst>
            <a:ext uri="{FF2B5EF4-FFF2-40B4-BE49-F238E27FC236}">
              <a16:creationId xmlns:a16="http://schemas.microsoft.com/office/drawing/2014/main" id="{27013351-32CC-4420-9ADA-B9A75E006D97}"/>
            </a:ext>
          </a:extLst>
        </xdr:cNvPr>
        <xdr:cNvSpPr txBox="1"/>
      </xdr:nvSpPr>
      <xdr:spPr>
        <a:xfrm>
          <a:off x="21075727" y="1480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57166</xdr:rowOff>
    </xdr:from>
    <xdr:ext cx="469744" cy="259045"/>
    <xdr:sp macro="" textlink="">
      <xdr:nvSpPr>
        <xdr:cNvPr id="642" name="n_2mainValue【児童館】&#10;一人当たり面積">
          <a:extLst>
            <a:ext uri="{FF2B5EF4-FFF2-40B4-BE49-F238E27FC236}">
              <a16:creationId xmlns:a16="http://schemas.microsoft.com/office/drawing/2014/main" id="{4E631EA3-AD16-4AE9-8CC2-0AEE7116FD5E}"/>
            </a:ext>
          </a:extLst>
        </xdr:cNvPr>
        <xdr:cNvSpPr txBox="1"/>
      </xdr:nvSpPr>
      <xdr:spPr>
        <a:xfrm>
          <a:off x="20199427" y="1480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139716</xdr:rowOff>
    </xdr:from>
    <xdr:ext cx="469744" cy="259045"/>
    <xdr:sp macro="" textlink="">
      <xdr:nvSpPr>
        <xdr:cNvPr id="643" name="n_3mainValue【児童館】&#10;一人当たり面積">
          <a:extLst>
            <a:ext uri="{FF2B5EF4-FFF2-40B4-BE49-F238E27FC236}">
              <a16:creationId xmlns:a16="http://schemas.microsoft.com/office/drawing/2014/main" id="{23320834-4BCB-4BFA-905D-4798F186E5DB}"/>
            </a:ext>
          </a:extLst>
        </xdr:cNvPr>
        <xdr:cNvSpPr txBox="1"/>
      </xdr:nvSpPr>
      <xdr:spPr>
        <a:xfrm>
          <a:off x="19310427" y="14370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4" name="正方形/長方形 643">
          <a:extLst>
            <a:ext uri="{FF2B5EF4-FFF2-40B4-BE49-F238E27FC236}">
              <a16:creationId xmlns:a16="http://schemas.microsoft.com/office/drawing/2014/main" id="{43C8A20A-8469-4A28-93DF-703969A8B63B}"/>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5" name="正方形/長方形 644">
          <a:extLst>
            <a:ext uri="{FF2B5EF4-FFF2-40B4-BE49-F238E27FC236}">
              <a16:creationId xmlns:a16="http://schemas.microsoft.com/office/drawing/2014/main" id="{75DDB724-DD14-4523-A5B3-2F5888D00BF7}"/>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6" name="正方形/長方形 645">
          <a:extLst>
            <a:ext uri="{FF2B5EF4-FFF2-40B4-BE49-F238E27FC236}">
              <a16:creationId xmlns:a16="http://schemas.microsoft.com/office/drawing/2014/main" id="{86267676-FBB6-4791-95D9-29EAA14AE4B4}"/>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7" name="正方形/長方形 646">
          <a:extLst>
            <a:ext uri="{FF2B5EF4-FFF2-40B4-BE49-F238E27FC236}">
              <a16:creationId xmlns:a16="http://schemas.microsoft.com/office/drawing/2014/main" id="{0D06C696-9661-4757-B943-33DAAC44835D}"/>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8" name="正方形/長方形 647">
          <a:extLst>
            <a:ext uri="{FF2B5EF4-FFF2-40B4-BE49-F238E27FC236}">
              <a16:creationId xmlns:a16="http://schemas.microsoft.com/office/drawing/2014/main" id="{D3D4EB75-9354-478F-B36C-F7ED3C92ABBA}"/>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9" name="正方形/長方形 648">
          <a:extLst>
            <a:ext uri="{FF2B5EF4-FFF2-40B4-BE49-F238E27FC236}">
              <a16:creationId xmlns:a16="http://schemas.microsoft.com/office/drawing/2014/main" id="{F0F831C0-0A9B-451F-BF95-F7834476B343}"/>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0" name="正方形/長方形 649">
          <a:extLst>
            <a:ext uri="{FF2B5EF4-FFF2-40B4-BE49-F238E27FC236}">
              <a16:creationId xmlns:a16="http://schemas.microsoft.com/office/drawing/2014/main" id="{468B0E15-6ED7-41E1-8852-73842C4B5FC6}"/>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1" name="正方形/長方形 650">
          <a:extLst>
            <a:ext uri="{FF2B5EF4-FFF2-40B4-BE49-F238E27FC236}">
              <a16:creationId xmlns:a16="http://schemas.microsoft.com/office/drawing/2014/main" id="{2E5731EA-752D-477A-8B9B-5FAF6DAECA7B}"/>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2" name="テキスト ボックス 651">
          <a:extLst>
            <a:ext uri="{FF2B5EF4-FFF2-40B4-BE49-F238E27FC236}">
              <a16:creationId xmlns:a16="http://schemas.microsoft.com/office/drawing/2014/main" id="{F1BDDF00-49D5-42A4-8E02-2E2BC97AE114}"/>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3" name="直線コネクタ 652">
          <a:extLst>
            <a:ext uri="{FF2B5EF4-FFF2-40B4-BE49-F238E27FC236}">
              <a16:creationId xmlns:a16="http://schemas.microsoft.com/office/drawing/2014/main" id="{D2D8F8D8-B216-44DE-9ACA-5246397F51D2}"/>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54" name="直線コネクタ 653">
          <a:extLst>
            <a:ext uri="{FF2B5EF4-FFF2-40B4-BE49-F238E27FC236}">
              <a16:creationId xmlns:a16="http://schemas.microsoft.com/office/drawing/2014/main" id="{7F77EB8E-0558-495C-82E0-BE7F95DB37FB}"/>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55" name="テキスト ボックス 654">
          <a:extLst>
            <a:ext uri="{FF2B5EF4-FFF2-40B4-BE49-F238E27FC236}">
              <a16:creationId xmlns:a16="http://schemas.microsoft.com/office/drawing/2014/main" id="{68F3F819-9AFC-47FE-9979-5D07374CFFC5}"/>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6" name="直線コネクタ 655">
          <a:extLst>
            <a:ext uri="{FF2B5EF4-FFF2-40B4-BE49-F238E27FC236}">
              <a16:creationId xmlns:a16="http://schemas.microsoft.com/office/drawing/2014/main" id="{47EC581B-57FE-4B86-AE27-98CCBB71A73B}"/>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7" name="テキスト ボックス 656">
          <a:extLst>
            <a:ext uri="{FF2B5EF4-FFF2-40B4-BE49-F238E27FC236}">
              <a16:creationId xmlns:a16="http://schemas.microsoft.com/office/drawing/2014/main" id="{734D2E81-C220-4481-87AF-361A57C8D53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8" name="直線コネクタ 657">
          <a:extLst>
            <a:ext uri="{FF2B5EF4-FFF2-40B4-BE49-F238E27FC236}">
              <a16:creationId xmlns:a16="http://schemas.microsoft.com/office/drawing/2014/main" id="{7EDAB416-03C8-4D11-8060-ED48AA2C6D9B}"/>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9" name="テキスト ボックス 658">
          <a:extLst>
            <a:ext uri="{FF2B5EF4-FFF2-40B4-BE49-F238E27FC236}">
              <a16:creationId xmlns:a16="http://schemas.microsoft.com/office/drawing/2014/main" id="{939E88FE-BFB9-42C5-AA93-C51F228CE3B7}"/>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60" name="直線コネクタ 659">
          <a:extLst>
            <a:ext uri="{FF2B5EF4-FFF2-40B4-BE49-F238E27FC236}">
              <a16:creationId xmlns:a16="http://schemas.microsoft.com/office/drawing/2014/main" id="{4D870C60-B29E-47C2-8705-9656A7D90C94}"/>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61" name="テキスト ボックス 660">
          <a:extLst>
            <a:ext uri="{FF2B5EF4-FFF2-40B4-BE49-F238E27FC236}">
              <a16:creationId xmlns:a16="http://schemas.microsoft.com/office/drawing/2014/main" id="{BF4FA30F-E9FF-4CED-8FB1-00A1401F36D6}"/>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62" name="直線コネクタ 661">
          <a:extLst>
            <a:ext uri="{FF2B5EF4-FFF2-40B4-BE49-F238E27FC236}">
              <a16:creationId xmlns:a16="http://schemas.microsoft.com/office/drawing/2014/main" id="{8DA22C7D-EAE5-467A-9C63-443B4CF68956}"/>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63" name="テキスト ボックス 662">
          <a:extLst>
            <a:ext uri="{FF2B5EF4-FFF2-40B4-BE49-F238E27FC236}">
              <a16:creationId xmlns:a16="http://schemas.microsoft.com/office/drawing/2014/main" id="{F9D6846A-826C-4540-B37A-7008D6A9585C}"/>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4" name="直線コネクタ 663">
          <a:extLst>
            <a:ext uri="{FF2B5EF4-FFF2-40B4-BE49-F238E27FC236}">
              <a16:creationId xmlns:a16="http://schemas.microsoft.com/office/drawing/2014/main" id="{6B052D7B-EC2B-4297-AF37-79BBD3195541}"/>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65" name="テキスト ボックス 664">
          <a:extLst>
            <a:ext uri="{FF2B5EF4-FFF2-40B4-BE49-F238E27FC236}">
              <a16:creationId xmlns:a16="http://schemas.microsoft.com/office/drawing/2014/main" id="{0F2E815F-A41E-496E-A464-458F390798FD}"/>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6" name="直線コネクタ 665">
          <a:extLst>
            <a:ext uri="{FF2B5EF4-FFF2-40B4-BE49-F238E27FC236}">
              <a16:creationId xmlns:a16="http://schemas.microsoft.com/office/drawing/2014/main" id="{95328375-43DE-4375-A4E9-3C4D45799A3C}"/>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67" name="テキスト ボックス 666">
          <a:extLst>
            <a:ext uri="{FF2B5EF4-FFF2-40B4-BE49-F238E27FC236}">
              <a16:creationId xmlns:a16="http://schemas.microsoft.com/office/drawing/2014/main" id="{283A1357-47F2-4CA8-BC52-76E30B1B5294}"/>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8" name="【公民館】&#10;有形固定資産減価償却率グラフ枠">
          <a:extLst>
            <a:ext uri="{FF2B5EF4-FFF2-40B4-BE49-F238E27FC236}">
              <a16:creationId xmlns:a16="http://schemas.microsoft.com/office/drawing/2014/main" id="{454252F3-0569-4367-BC41-9FC46516D3F9}"/>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56606</xdr:rowOff>
    </xdr:to>
    <xdr:cxnSp macro="">
      <xdr:nvCxnSpPr>
        <xdr:cNvPr id="669" name="直線コネクタ 668">
          <a:extLst>
            <a:ext uri="{FF2B5EF4-FFF2-40B4-BE49-F238E27FC236}">
              <a16:creationId xmlns:a16="http://schemas.microsoft.com/office/drawing/2014/main" id="{E38F2818-C12F-4C2B-94D6-E220E359D8BD}"/>
            </a:ext>
          </a:extLst>
        </xdr:cNvPr>
        <xdr:cNvCxnSpPr/>
      </xdr:nvCxnSpPr>
      <xdr:spPr>
        <a:xfrm flipV="1">
          <a:off x="16318864" y="17090571"/>
          <a:ext cx="0" cy="1482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60433</xdr:rowOff>
    </xdr:from>
    <xdr:ext cx="340478" cy="259045"/>
    <xdr:sp macro="" textlink="">
      <xdr:nvSpPr>
        <xdr:cNvPr id="670" name="【公民館】&#10;有形固定資産減価償却率最小値テキスト">
          <a:extLst>
            <a:ext uri="{FF2B5EF4-FFF2-40B4-BE49-F238E27FC236}">
              <a16:creationId xmlns:a16="http://schemas.microsoft.com/office/drawing/2014/main" id="{5BD947BE-B916-4936-8404-AE477B28E542}"/>
            </a:ext>
          </a:extLst>
        </xdr:cNvPr>
        <xdr:cNvSpPr txBox="1"/>
      </xdr:nvSpPr>
      <xdr:spPr>
        <a:xfrm>
          <a:off x="16357600" y="1857703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56606</xdr:rowOff>
    </xdr:from>
    <xdr:to>
      <xdr:col>86</xdr:col>
      <xdr:colOff>25400</xdr:colOff>
      <xdr:row>108</xdr:row>
      <xdr:rowOff>56606</xdr:rowOff>
    </xdr:to>
    <xdr:cxnSp macro="">
      <xdr:nvCxnSpPr>
        <xdr:cNvPr id="671" name="直線コネクタ 670">
          <a:extLst>
            <a:ext uri="{FF2B5EF4-FFF2-40B4-BE49-F238E27FC236}">
              <a16:creationId xmlns:a16="http://schemas.microsoft.com/office/drawing/2014/main" id="{C193B8AF-DFE5-4E52-B475-5C5EDC17C5DA}"/>
            </a:ext>
          </a:extLst>
        </xdr:cNvPr>
        <xdr:cNvCxnSpPr/>
      </xdr:nvCxnSpPr>
      <xdr:spPr>
        <a:xfrm>
          <a:off x="16230600" y="18573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72" name="【公民館】&#10;有形固定資産減価償却率最大値テキスト">
          <a:extLst>
            <a:ext uri="{FF2B5EF4-FFF2-40B4-BE49-F238E27FC236}">
              <a16:creationId xmlns:a16="http://schemas.microsoft.com/office/drawing/2014/main" id="{0EB6E384-40E8-436D-9128-899659DCBC97}"/>
            </a:ext>
          </a:extLst>
        </xdr:cNvPr>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73" name="直線コネクタ 672">
          <a:extLst>
            <a:ext uri="{FF2B5EF4-FFF2-40B4-BE49-F238E27FC236}">
              <a16:creationId xmlns:a16="http://schemas.microsoft.com/office/drawing/2014/main" id="{A68C238A-716F-49C3-AC5B-5F135E26C395}"/>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26688</xdr:rowOff>
    </xdr:from>
    <xdr:ext cx="405111" cy="259045"/>
    <xdr:sp macro="" textlink="">
      <xdr:nvSpPr>
        <xdr:cNvPr id="674" name="【公民館】&#10;有形固定資産減価償却率平均値テキスト">
          <a:extLst>
            <a:ext uri="{FF2B5EF4-FFF2-40B4-BE49-F238E27FC236}">
              <a16:creationId xmlns:a16="http://schemas.microsoft.com/office/drawing/2014/main" id="{1352F894-9027-4465-A32A-836E197B9172}"/>
            </a:ext>
          </a:extLst>
        </xdr:cNvPr>
        <xdr:cNvSpPr txBox="1"/>
      </xdr:nvSpPr>
      <xdr:spPr>
        <a:xfrm>
          <a:off x="16357600" y="175145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48261</xdr:rowOff>
    </xdr:from>
    <xdr:to>
      <xdr:col>85</xdr:col>
      <xdr:colOff>177800</xdr:colOff>
      <xdr:row>102</xdr:row>
      <xdr:rowOff>149861</xdr:rowOff>
    </xdr:to>
    <xdr:sp macro="" textlink="">
      <xdr:nvSpPr>
        <xdr:cNvPr id="675" name="フローチャート: 判断 674">
          <a:extLst>
            <a:ext uri="{FF2B5EF4-FFF2-40B4-BE49-F238E27FC236}">
              <a16:creationId xmlns:a16="http://schemas.microsoft.com/office/drawing/2014/main" id="{C6E52EE2-47C6-4D0B-A07C-C63D65CFBB98}"/>
            </a:ext>
          </a:extLst>
        </xdr:cNvPr>
        <xdr:cNvSpPr/>
      </xdr:nvSpPr>
      <xdr:spPr>
        <a:xfrm>
          <a:off x="16268700" y="17536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77651</xdr:rowOff>
    </xdr:from>
    <xdr:to>
      <xdr:col>81</xdr:col>
      <xdr:colOff>101600</xdr:colOff>
      <xdr:row>103</xdr:row>
      <xdr:rowOff>7801</xdr:rowOff>
    </xdr:to>
    <xdr:sp macro="" textlink="">
      <xdr:nvSpPr>
        <xdr:cNvPr id="676" name="フローチャート: 判断 675">
          <a:extLst>
            <a:ext uri="{FF2B5EF4-FFF2-40B4-BE49-F238E27FC236}">
              <a16:creationId xmlns:a16="http://schemas.microsoft.com/office/drawing/2014/main" id="{A109B01F-9DA2-49EB-B4B8-8B4F35DA2F8B}"/>
            </a:ext>
          </a:extLst>
        </xdr:cNvPr>
        <xdr:cNvSpPr/>
      </xdr:nvSpPr>
      <xdr:spPr>
        <a:xfrm>
          <a:off x="15430500" y="17565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92348</xdr:rowOff>
    </xdr:from>
    <xdr:to>
      <xdr:col>76</xdr:col>
      <xdr:colOff>165100</xdr:colOff>
      <xdr:row>103</xdr:row>
      <xdr:rowOff>22498</xdr:rowOff>
    </xdr:to>
    <xdr:sp macro="" textlink="">
      <xdr:nvSpPr>
        <xdr:cNvPr id="677" name="フローチャート: 判断 676">
          <a:extLst>
            <a:ext uri="{FF2B5EF4-FFF2-40B4-BE49-F238E27FC236}">
              <a16:creationId xmlns:a16="http://schemas.microsoft.com/office/drawing/2014/main" id="{BBB0660D-5980-410F-B89B-853D8EE69606}"/>
            </a:ext>
          </a:extLst>
        </xdr:cNvPr>
        <xdr:cNvSpPr/>
      </xdr:nvSpPr>
      <xdr:spPr>
        <a:xfrm>
          <a:off x="14541500" y="1758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160927</xdr:rowOff>
    </xdr:from>
    <xdr:to>
      <xdr:col>72</xdr:col>
      <xdr:colOff>38100</xdr:colOff>
      <xdr:row>103</xdr:row>
      <xdr:rowOff>91077</xdr:rowOff>
    </xdr:to>
    <xdr:sp macro="" textlink="">
      <xdr:nvSpPr>
        <xdr:cNvPr id="678" name="フローチャート: 判断 677">
          <a:extLst>
            <a:ext uri="{FF2B5EF4-FFF2-40B4-BE49-F238E27FC236}">
              <a16:creationId xmlns:a16="http://schemas.microsoft.com/office/drawing/2014/main" id="{3C67A2D8-7DA7-475F-A11D-67271A24D08C}"/>
            </a:ext>
          </a:extLst>
        </xdr:cNvPr>
        <xdr:cNvSpPr/>
      </xdr:nvSpPr>
      <xdr:spPr>
        <a:xfrm>
          <a:off x="13652500" y="17648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9" name="テキスト ボックス 678">
          <a:extLst>
            <a:ext uri="{FF2B5EF4-FFF2-40B4-BE49-F238E27FC236}">
              <a16:creationId xmlns:a16="http://schemas.microsoft.com/office/drawing/2014/main" id="{516F9E96-22F0-4CC4-82C7-EEC28AFEA9E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80" name="テキスト ボックス 679">
          <a:extLst>
            <a:ext uri="{FF2B5EF4-FFF2-40B4-BE49-F238E27FC236}">
              <a16:creationId xmlns:a16="http://schemas.microsoft.com/office/drawing/2014/main" id="{B4FDB9DE-6FDA-403E-8075-0FF745087315}"/>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1" name="テキスト ボックス 680">
          <a:extLst>
            <a:ext uri="{FF2B5EF4-FFF2-40B4-BE49-F238E27FC236}">
              <a16:creationId xmlns:a16="http://schemas.microsoft.com/office/drawing/2014/main" id="{C928A49B-30AE-4CBA-B566-ED985F05C6C1}"/>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2" name="テキスト ボックス 681">
          <a:extLst>
            <a:ext uri="{FF2B5EF4-FFF2-40B4-BE49-F238E27FC236}">
              <a16:creationId xmlns:a16="http://schemas.microsoft.com/office/drawing/2014/main" id="{6A44F7FE-143F-4A4E-8175-0962BDD7CCCB}"/>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3" name="テキスト ボックス 682">
          <a:extLst>
            <a:ext uri="{FF2B5EF4-FFF2-40B4-BE49-F238E27FC236}">
              <a16:creationId xmlns:a16="http://schemas.microsoft.com/office/drawing/2014/main" id="{9EF841BB-DB65-440B-906E-1B39A7AE04D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134801</xdr:rowOff>
    </xdr:from>
    <xdr:to>
      <xdr:col>81</xdr:col>
      <xdr:colOff>101600</xdr:colOff>
      <xdr:row>102</xdr:row>
      <xdr:rowOff>64951</xdr:rowOff>
    </xdr:to>
    <xdr:sp macro="" textlink="">
      <xdr:nvSpPr>
        <xdr:cNvPr id="684" name="楕円 683">
          <a:extLst>
            <a:ext uri="{FF2B5EF4-FFF2-40B4-BE49-F238E27FC236}">
              <a16:creationId xmlns:a16="http://schemas.microsoft.com/office/drawing/2014/main" id="{9BB5AD3A-872B-496F-99F9-A68E2624DCF7}"/>
            </a:ext>
          </a:extLst>
        </xdr:cNvPr>
        <xdr:cNvSpPr/>
      </xdr:nvSpPr>
      <xdr:spPr>
        <a:xfrm>
          <a:off x="15430500" y="17451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101</xdr:row>
      <xdr:rowOff>157662</xdr:rowOff>
    </xdr:from>
    <xdr:to>
      <xdr:col>76</xdr:col>
      <xdr:colOff>165100</xdr:colOff>
      <xdr:row>102</xdr:row>
      <xdr:rowOff>87812</xdr:rowOff>
    </xdr:to>
    <xdr:sp macro="" textlink="">
      <xdr:nvSpPr>
        <xdr:cNvPr id="685" name="楕円 684">
          <a:extLst>
            <a:ext uri="{FF2B5EF4-FFF2-40B4-BE49-F238E27FC236}">
              <a16:creationId xmlns:a16="http://schemas.microsoft.com/office/drawing/2014/main" id="{2C162B8C-5B66-4A90-8F51-6349B9B71D29}"/>
            </a:ext>
          </a:extLst>
        </xdr:cNvPr>
        <xdr:cNvSpPr/>
      </xdr:nvSpPr>
      <xdr:spPr>
        <a:xfrm>
          <a:off x="14541500" y="17474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14151</xdr:rowOff>
    </xdr:from>
    <xdr:to>
      <xdr:col>81</xdr:col>
      <xdr:colOff>50800</xdr:colOff>
      <xdr:row>102</xdr:row>
      <xdr:rowOff>37012</xdr:rowOff>
    </xdr:to>
    <xdr:cxnSp macro="">
      <xdr:nvCxnSpPr>
        <xdr:cNvPr id="686" name="直線コネクタ 685">
          <a:extLst>
            <a:ext uri="{FF2B5EF4-FFF2-40B4-BE49-F238E27FC236}">
              <a16:creationId xmlns:a16="http://schemas.microsoft.com/office/drawing/2014/main" id="{6F0B7AE3-22BE-4727-B7F3-CB39FFCBC77B}"/>
            </a:ext>
          </a:extLst>
        </xdr:cNvPr>
        <xdr:cNvCxnSpPr/>
      </xdr:nvCxnSpPr>
      <xdr:spPr>
        <a:xfrm flipV="1">
          <a:off x="14592300" y="17502051"/>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159294</xdr:rowOff>
    </xdr:from>
    <xdr:to>
      <xdr:col>72</xdr:col>
      <xdr:colOff>38100</xdr:colOff>
      <xdr:row>104</xdr:row>
      <xdr:rowOff>89444</xdr:rowOff>
    </xdr:to>
    <xdr:sp macro="" textlink="">
      <xdr:nvSpPr>
        <xdr:cNvPr id="687" name="楕円 686">
          <a:extLst>
            <a:ext uri="{FF2B5EF4-FFF2-40B4-BE49-F238E27FC236}">
              <a16:creationId xmlns:a16="http://schemas.microsoft.com/office/drawing/2014/main" id="{127B6BEF-DB64-4104-9AB8-5EC977E71446}"/>
            </a:ext>
          </a:extLst>
        </xdr:cNvPr>
        <xdr:cNvSpPr/>
      </xdr:nvSpPr>
      <xdr:spPr>
        <a:xfrm>
          <a:off x="13652500" y="17818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37012</xdr:rowOff>
    </xdr:from>
    <xdr:to>
      <xdr:col>76</xdr:col>
      <xdr:colOff>114300</xdr:colOff>
      <xdr:row>104</xdr:row>
      <xdr:rowOff>38644</xdr:rowOff>
    </xdr:to>
    <xdr:cxnSp macro="">
      <xdr:nvCxnSpPr>
        <xdr:cNvPr id="688" name="直線コネクタ 687">
          <a:extLst>
            <a:ext uri="{FF2B5EF4-FFF2-40B4-BE49-F238E27FC236}">
              <a16:creationId xmlns:a16="http://schemas.microsoft.com/office/drawing/2014/main" id="{607AEF89-64D0-4113-883E-5CE2EA4749F2}"/>
            </a:ext>
          </a:extLst>
        </xdr:cNvPr>
        <xdr:cNvCxnSpPr/>
      </xdr:nvCxnSpPr>
      <xdr:spPr>
        <a:xfrm flipV="1">
          <a:off x="13703300" y="17524912"/>
          <a:ext cx="889000" cy="344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170378</xdr:rowOff>
    </xdr:from>
    <xdr:ext cx="405111" cy="259045"/>
    <xdr:sp macro="" textlink="">
      <xdr:nvSpPr>
        <xdr:cNvPr id="689" name="n_1aveValue【公民館】&#10;有形固定資産減価償却率">
          <a:extLst>
            <a:ext uri="{FF2B5EF4-FFF2-40B4-BE49-F238E27FC236}">
              <a16:creationId xmlns:a16="http://schemas.microsoft.com/office/drawing/2014/main" id="{0DCC6C15-3B37-4C9F-A8F4-3B03D6C423BF}"/>
            </a:ext>
          </a:extLst>
        </xdr:cNvPr>
        <xdr:cNvSpPr txBox="1"/>
      </xdr:nvSpPr>
      <xdr:spPr>
        <a:xfrm>
          <a:off x="15266044" y="176582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13625</xdr:rowOff>
    </xdr:from>
    <xdr:ext cx="405111" cy="259045"/>
    <xdr:sp macro="" textlink="">
      <xdr:nvSpPr>
        <xdr:cNvPr id="690" name="n_2aveValue【公民館】&#10;有形固定資産減価償却率">
          <a:extLst>
            <a:ext uri="{FF2B5EF4-FFF2-40B4-BE49-F238E27FC236}">
              <a16:creationId xmlns:a16="http://schemas.microsoft.com/office/drawing/2014/main" id="{F79C67A2-6C88-479D-A000-3C10BC87CE9A}"/>
            </a:ext>
          </a:extLst>
        </xdr:cNvPr>
        <xdr:cNvSpPr txBox="1"/>
      </xdr:nvSpPr>
      <xdr:spPr>
        <a:xfrm>
          <a:off x="14389744" y="176729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107604</xdr:rowOff>
    </xdr:from>
    <xdr:ext cx="405111" cy="259045"/>
    <xdr:sp macro="" textlink="">
      <xdr:nvSpPr>
        <xdr:cNvPr id="691" name="n_3aveValue【公民館】&#10;有形固定資産減価償却率">
          <a:extLst>
            <a:ext uri="{FF2B5EF4-FFF2-40B4-BE49-F238E27FC236}">
              <a16:creationId xmlns:a16="http://schemas.microsoft.com/office/drawing/2014/main" id="{F51F78FB-25BD-462C-9B92-CE3E1A5ACA52}"/>
            </a:ext>
          </a:extLst>
        </xdr:cNvPr>
        <xdr:cNvSpPr txBox="1"/>
      </xdr:nvSpPr>
      <xdr:spPr>
        <a:xfrm>
          <a:off x="13500744" y="17424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81478</xdr:rowOff>
    </xdr:from>
    <xdr:ext cx="405111" cy="259045"/>
    <xdr:sp macro="" textlink="">
      <xdr:nvSpPr>
        <xdr:cNvPr id="692" name="n_1mainValue【公民館】&#10;有形固定資産減価償却率">
          <a:extLst>
            <a:ext uri="{FF2B5EF4-FFF2-40B4-BE49-F238E27FC236}">
              <a16:creationId xmlns:a16="http://schemas.microsoft.com/office/drawing/2014/main" id="{6BF822F3-A315-4603-9B5B-8C757B945796}"/>
            </a:ext>
          </a:extLst>
        </xdr:cNvPr>
        <xdr:cNvSpPr txBox="1"/>
      </xdr:nvSpPr>
      <xdr:spPr>
        <a:xfrm>
          <a:off x="15266044" y="17226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104339</xdr:rowOff>
    </xdr:from>
    <xdr:ext cx="405111" cy="259045"/>
    <xdr:sp macro="" textlink="">
      <xdr:nvSpPr>
        <xdr:cNvPr id="693" name="n_2mainValue【公民館】&#10;有形固定資産減価償却率">
          <a:extLst>
            <a:ext uri="{FF2B5EF4-FFF2-40B4-BE49-F238E27FC236}">
              <a16:creationId xmlns:a16="http://schemas.microsoft.com/office/drawing/2014/main" id="{6DA86DB8-A946-42BB-9EF8-B68938F44B9D}"/>
            </a:ext>
          </a:extLst>
        </xdr:cNvPr>
        <xdr:cNvSpPr txBox="1"/>
      </xdr:nvSpPr>
      <xdr:spPr>
        <a:xfrm>
          <a:off x="14389744" y="17249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80571</xdr:rowOff>
    </xdr:from>
    <xdr:ext cx="405111" cy="259045"/>
    <xdr:sp macro="" textlink="">
      <xdr:nvSpPr>
        <xdr:cNvPr id="694" name="n_3mainValue【公民館】&#10;有形固定資産減価償却率">
          <a:extLst>
            <a:ext uri="{FF2B5EF4-FFF2-40B4-BE49-F238E27FC236}">
              <a16:creationId xmlns:a16="http://schemas.microsoft.com/office/drawing/2014/main" id="{95349FD2-4F54-415A-A79B-1C62D537AD45}"/>
            </a:ext>
          </a:extLst>
        </xdr:cNvPr>
        <xdr:cNvSpPr txBox="1"/>
      </xdr:nvSpPr>
      <xdr:spPr>
        <a:xfrm>
          <a:off x="13500744" y="17911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5" name="正方形/長方形 694">
          <a:extLst>
            <a:ext uri="{FF2B5EF4-FFF2-40B4-BE49-F238E27FC236}">
              <a16:creationId xmlns:a16="http://schemas.microsoft.com/office/drawing/2014/main" id="{058E2DE7-4D63-4225-8CC5-A1B02A17D242}"/>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6" name="正方形/長方形 695">
          <a:extLst>
            <a:ext uri="{FF2B5EF4-FFF2-40B4-BE49-F238E27FC236}">
              <a16:creationId xmlns:a16="http://schemas.microsoft.com/office/drawing/2014/main" id="{3E3332C1-DB34-42BB-9F95-4B01CB39FDC3}"/>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7" name="正方形/長方形 696">
          <a:extLst>
            <a:ext uri="{FF2B5EF4-FFF2-40B4-BE49-F238E27FC236}">
              <a16:creationId xmlns:a16="http://schemas.microsoft.com/office/drawing/2014/main" id="{E90AB57E-38C1-4010-9FB4-4A6A66B633DF}"/>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8" name="正方形/長方形 697">
          <a:extLst>
            <a:ext uri="{FF2B5EF4-FFF2-40B4-BE49-F238E27FC236}">
              <a16:creationId xmlns:a16="http://schemas.microsoft.com/office/drawing/2014/main" id="{8A736DE8-ED6A-408A-A400-8BFE5E3F46F8}"/>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9" name="正方形/長方形 698">
          <a:extLst>
            <a:ext uri="{FF2B5EF4-FFF2-40B4-BE49-F238E27FC236}">
              <a16:creationId xmlns:a16="http://schemas.microsoft.com/office/drawing/2014/main" id="{64B8FC5C-4353-42AF-A070-8D9525A092D8}"/>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0" name="正方形/長方形 699">
          <a:extLst>
            <a:ext uri="{FF2B5EF4-FFF2-40B4-BE49-F238E27FC236}">
              <a16:creationId xmlns:a16="http://schemas.microsoft.com/office/drawing/2014/main" id="{A4F9FB4B-0C5D-446F-8F42-DAB5525F5AC3}"/>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1" name="正方形/長方形 700">
          <a:extLst>
            <a:ext uri="{FF2B5EF4-FFF2-40B4-BE49-F238E27FC236}">
              <a16:creationId xmlns:a16="http://schemas.microsoft.com/office/drawing/2014/main" id="{77025EE9-4773-4F98-A963-9AF3CF979AF9}"/>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2" name="正方形/長方形 701">
          <a:extLst>
            <a:ext uri="{FF2B5EF4-FFF2-40B4-BE49-F238E27FC236}">
              <a16:creationId xmlns:a16="http://schemas.microsoft.com/office/drawing/2014/main" id="{287B12E6-CDC8-4497-A78E-B4EB578BD56D}"/>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3" name="テキスト ボックス 702">
          <a:extLst>
            <a:ext uri="{FF2B5EF4-FFF2-40B4-BE49-F238E27FC236}">
              <a16:creationId xmlns:a16="http://schemas.microsoft.com/office/drawing/2014/main" id="{CA044DC1-B733-404C-95E8-16A93DCA457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4" name="直線コネクタ 703">
          <a:extLst>
            <a:ext uri="{FF2B5EF4-FFF2-40B4-BE49-F238E27FC236}">
              <a16:creationId xmlns:a16="http://schemas.microsoft.com/office/drawing/2014/main" id="{6B0D1C91-867F-46BE-A389-B642D66ABB69}"/>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05" name="直線コネクタ 704">
          <a:extLst>
            <a:ext uri="{FF2B5EF4-FFF2-40B4-BE49-F238E27FC236}">
              <a16:creationId xmlns:a16="http://schemas.microsoft.com/office/drawing/2014/main" id="{0FBCDE1E-0B0C-4D4D-9408-443177B92E95}"/>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06" name="テキスト ボックス 705">
          <a:extLst>
            <a:ext uri="{FF2B5EF4-FFF2-40B4-BE49-F238E27FC236}">
              <a16:creationId xmlns:a16="http://schemas.microsoft.com/office/drawing/2014/main" id="{02879462-2DA5-457F-BCE3-B840CDC28445}"/>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07" name="直線コネクタ 706">
          <a:extLst>
            <a:ext uri="{FF2B5EF4-FFF2-40B4-BE49-F238E27FC236}">
              <a16:creationId xmlns:a16="http://schemas.microsoft.com/office/drawing/2014/main" id="{E2AE3B2E-8673-4752-84F7-A1DC2E732BC3}"/>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08" name="テキスト ボックス 707">
          <a:extLst>
            <a:ext uri="{FF2B5EF4-FFF2-40B4-BE49-F238E27FC236}">
              <a16:creationId xmlns:a16="http://schemas.microsoft.com/office/drawing/2014/main" id="{ED35EA02-9624-4FD5-90E3-BBC220DFD0A7}"/>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09" name="直線コネクタ 708">
          <a:extLst>
            <a:ext uri="{FF2B5EF4-FFF2-40B4-BE49-F238E27FC236}">
              <a16:creationId xmlns:a16="http://schemas.microsoft.com/office/drawing/2014/main" id="{825B42BA-000E-455F-A4E1-B4D7E4AE1A9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10" name="テキスト ボックス 709">
          <a:extLst>
            <a:ext uri="{FF2B5EF4-FFF2-40B4-BE49-F238E27FC236}">
              <a16:creationId xmlns:a16="http://schemas.microsoft.com/office/drawing/2014/main" id="{E88C83D5-4F55-44B9-800B-B23D71612961}"/>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11" name="直線コネクタ 710">
          <a:extLst>
            <a:ext uri="{FF2B5EF4-FFF2-40B4-BE49-F238E27FC236}">
              <a16:creationId xmlns:a16="http://schemas.microsoft.com/office/drawing/2014/main" id="{CA6F3ABC-FC7F-4D32-BE70-D4E1E984B38E}"/>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12" name="テキスト ボックス 711">
          <a:extLst>
            <a:ext uri="{FF2B5EF4-FFF2-40B4-BE49-F238E27FC236}">
              <a16:creationId xmlns:a16="http://schemas.microsoft.com/office/drawing/2014/main" id="{D89C7BE1-62DE-49A6-BA79-2E56FD06A309}"/>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13" name="直線コネクタ 712">
          <a:extLst>
            <a:ext uri="{FF2B5EF4-FFF2-40B4-BE49-F238E27FC236}">
              <a16:creationId xmlns:a16="http://schemas.microsoft.com/office/drawing/2014/main" id="{8B3487B2-A984-4F84-A50E-6879FEDC4F7D}"/>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14" name="テキスト ボックス 713">
          <a:extLst>
            <a:ext uri="{FF2B5EF4-FFF2-40B4-BE49-F238E27FC236}">
              <a16:creationId xmlns:a16="http://schemas.microsoft.com/office/drawing/2014/main" id="{F51E33F1-81DD-450D-B74B-D9A9D9D95575}"/>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15" name="直線コネクタ 714">
          <a:extLst>
            <a:ext uri="{FF2B5EF4-FFF2-40B4-BE49-F238E27FC236}">
              <a16:creationId xmlns:a16="http://schemas.microsoft.com/office/drawing/2014/main" id="{E5CF74A4-9B6A-4497-AD91-9890BC067AE4}"/>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16" name="テキスト ボックス 715">
          <a:extLst>
            <a:ext uri="{FF2B5EF4-FFF2-40B4-BE49-F238E27FC236}">
              <a16:creationId xmlns:a16="http://schemas.microsoft.com/office/drawing/2014/main" id="{B258FDDE-33C2-4D1A-B613-4B265A71B19B}"/>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7" name="直線コネクタ 716">
          <a:extLst>
            <a:ext uri="{FF2B5EF4-FFF2-40B4-BE49-F238E27FC236}">
              <a16:creationId xmlns:a16="http://schemas.microsoft.com/office/drawing/2014/main" id="{17B3FB1B-81B5-430C-87F0-CAA45CD42FC3}"/>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8" name="テキスト ボックス 717">
          <a:extLst>
            <a:ext uri="{FF2B5EF4-FFF2-40B4-BE49-F238E27FC236}">
              <a16:creationId xmlns:a16="http://schemas.microsoft.com/office/drawing/2014/main" id="{6F6D8968-4FFF-4256-AFAF-AE84C28F1D8A}"/>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9" name="【公民館】&#10;一人当たり面積グラフ枠">
          <a:extLst>
            <a:ext uri="{FF2B5EF4-FFF2-40B4-BE49-F238E27FC236}">
              <a16:creationId xmlns:a16="http://schemas.microsoft.com/office/drawing/2014/main" id="{8D65DA7B-4106-41C1-80C1-4BED11D12734}"/>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134982</xdr:rowOff>
    </xdr:from>
    <xdr:to>
      <xdr:col>116</xdr:col>
      <xdr:colOff>62864</xdr:colOff>
      <xdr:row>109</xdr:row>
      <xdr:rowOff>20682</xdr:rowOff>
    </xdr:to>
    <xdr:cxnSp macro="">
      <xdr:nvCxnSpPr>
        <xdr:cNvPr id="720" name="直線コネクタ 719">
          <a:extLst>
            <a:ext uri="{FF2B5EF4-FFF2-40B4-BE49-F238E27FC236}">
              <a16:creationId xmlns:a16="http://schemas.microsoft.com/office/drawing/2014/main" id="{FC57639B-0FD8-4735-A47C-F8AC76106E31}"/>
            </a:ext>
          </a:extLst>
        </xdr:cNvPr>
        <xdr:cNvCxnSpPr/>
      </xdr:nvCxnSpPr>
      <xdr:spPr>
        <a:xfrm flipV="1">
          <a:off x="22160864" y="17279982"/>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24509</xdr:rowOff>
    </xdr:from>
    <xdr:ext cx="469744" cy="259045"/>
    <xdr:sp macro="" textlink="">
      <xdr:nvSpPr>
        <xdr:cNvPr id="721" name="【公民館】&#10;一人当たり面積最小値テキスト">
          <a:extLst>
            <a:ext uri="{FF2B5EF4-FFF2-40B4-BE49-F238E27FC236}">
              <a16:creationId xmlns:a16="http://schemas.microsoft.com/office/drawing/2014/main" id="{03FF5241-DB5D-4DF3-8F0A-BC3F253045E0}"/>
            </a:ext>
          </a:extLst>
        </xdr:cNvPr>
        <xdr:cNvSpPr txBox="1"/>
      </xdr:nvSpPr>
      <xdr:spPr>
        <a:xfrm>
          <a:off x="22199600" y="18712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20682</xdr:rowOff>
    </xdr:from>
    <xdr:to>
      <xdr:col>116</xdr:col>
      <xdr:colOff>152400</xdr:colOff>
      <xdr:row>109</xdr:row>
      <xdr:rowOff>20682</xdr:rowOff>
    </xdr:to>
    <xdr:cxnSp macro="">
      <xdr:nvCxnSpPr>
        <xdr:cNvPr id="722" name="直線コネクタ 721">
          <a:extLst>
            <a:ext uri="{FF2B5EF4-FFF2-40B4-BE49-F238E27FC236}">
              <a16:creationId xmlns:a16="http://schemas.microsoft.com/office/drawing/2014/main" id="{B0747A92-96A5-4C9E-988C-19F028375C40}"/>
            </a:ext>
          </a:extLst>
        </xdr:cNvPr>
        <xdr:cNvCxnSpPr/>
      </xdr:nvCxnSpPr>
      <xdr:spPr>
        <a:xfrm>
          <a:off x="22072600" y="18708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81659</xdr:rowOff>
    </xdr:from>
    <xdr:ext cx="469744" cy="259045"/>
    <xdr:sp macro="" textlink="">
      <xdr:nvSpPr>
        <xdr:cNvPr id="723" name="【公民館】&#10;一人当たり面積最大値テキスト">
          <a:extLst>
            <a:ext uri="{FF2B5EF4-FFF2-40B4-BE49-F238E27FC236}">
              <a16:creationId xmlns:a16="http://schemas.microsoft.com/office/drawing/2014/main" id="{090FE024-C081-4EEF-99FB-BA1C39FDBFEA}"/>
            </a:ext>
          </a:extLst>
        </xdr:cNvPr>
        <xdr:cNvSpPr txBox="1"/>
      </xdr:nvSpPr>
      <xdr:spPr>
        <a:xfrm>
          <a:off x="22199600" y="17055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134982</xdr:rowOff>
    </xdr:from>
    <xdr:to>
      <xdr:col>116</xdr:col>
      <xdr:colOff>152400</xdr:colOff>
      <xdr:row>100</xdr:row>
      <xdr:rowOff>134982</xdr:rowOff>
    </xdr:to>
    <xdr:cxnSp macro="">
      <xdr:nvCxnSpPr>
        <xdr:cNvPr id="724" name="直線コネクタ 723">
          <a:extLst>
            <a:ext uri="{FF2B5EF4-FFF2-40B4-BE49-F238E27FC236}">
              <a16:creationId xmlns:a16="http://schemas.microsoft.com/office/drawing/2014/main" id="{F84FD028-3524-4793-A08B-32F2C29ECA61}"/>
            </a:ext>
          </a:extLst>
        </xdr:cNvPr>
        <xdr:cNvCxnSpPr/>
      </xdr:nvCxnSpPr>
      <xdr:spPr>
        <a:xfrm>
          <a:off x="22072600" y="17279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162214</xdr:rowOff>
    </xdr:from>
    <xdr:ext cx="469744" cy="259045"/>
    <xdr:sp macro="" textlink="">
      <xdr:nvSpPr>
        <xdr:cNvPr id="725" name="【公民館】&#10;一人当たり面積平均値テキスト">
          <a:extLst>
            <a:ext uri="{FF2B5EF4-FFF2-40B4-BE49-F238E27FC236}">
              <a16:creationId xmlns:a16="http://schemas.microsoft.com/office/drawing/2014/main" id="{18BC37F7-95F5-463B-BE02-2E453E495777}"/>
            </a:ext>
          </a:extLst>
        </xdr:cNvPr>
        <xdr:cNvSpPr txBox="1"/>
      </xdr:nvSpPr>
      <xdr:spPr>
        <a:xfrm>
          <a:off x="22199600" y="181644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12337</xdr:rowOff>
    </xdr:from>
    <xdr:to>
      <xdr:col>116</xdr:col>
      <xdr:colOff>114300</xdr:colOff>
      <xdr:row>106</xdr:row>
      <xdr:rowOff>113937</xdr:rowOff>
    </xdr:to>
    <xdr:sp macro="" textlink="">
      <xdr:nvSpPr>
        <xdr:cNvPr id="726" name="フローチャート: 判断 725">
          <a:extLst>
            <a:ext uri="{FF2B5EF4-FFF2-40B4-BE49-F238E27FC236}">
              <a16:creationId xmlns:a16="http://schemas.microsoft.com/office/drawing/2014/main" id="{5ED4A5CF-76F9-42EF-BE20-A5A24DEBEB1C}"/>
            </a:ext>
          </a:extLst>
        </xdr:cNvPr>
        <xdr:cNvSpPr/>
      </xdr:nvSpPr>
      <xdr:spPr>
        <a:xfrm>
          <a:off x="22110700" y="18186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9071</xdr:rowOff>
    </xdr:from>
    <xdr:to>
      <xdr:col>112</xdr:col>
      <xdr:colOff>38100</xdr:colOff>
      <xdr:row>106</xdr:row>
      <xdr:rowOff>110671</xdr:rowOff>
    </xdr:to>
    <xdr:sp macro="" textlink="">
      <xdr:nvSpPr>
        <xdr:cNvPr id="727" name="フローチャート: 判断 726">
          <a:extLst>
            <a:ext uri="{FF2B5EF4-FFF2-40B4-BE49-F238E27FC236}">
              <a16:creationId xmlns:a16="http://schemas.microsoft.com/office/drawing/2014/main" id="{9F192E5C-851F-46B0-9A09-ADC594AFE767}"/>
            </a:ext>
          </a:extLst>
        </xdr:cNvPr>
        <xdr:cNvSpPr/>
      </xdr:nvSpPr>
      <xdr:spPr>
        <a:xfrm>
          <a:off x="21272500" y="1818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15602</xdr:rowOff>
    </xdr:from>
    <xdr:to>
      <xdr:col>107</xdr:col>
      <xdr:colOff>101600</xdr:colOff>
      <xdr:row>106</xdr:row>
      <xdr:rowOff>117202</xdr:rowOff>
    </xdr:to>
    <xdr:sp macro="" textlink="">
      <xdr:nvSpPr>
        <xdr:cNvPr id="728" name="フローチャート: 判断 727">
          <a:extLst>
            <a:ext uri="{FF2B5EF4-FFF2-40B4-BE49-F238E27FC236}">
              <a16:creationId xmlns:a16="http://schemas.microsoft.com/office/drawing/2014/main" id="{2AE3F687-C676-4B03-B163-85CA145C6483}"/>
            </a:ext>
          </a:extLst>
        </xdr:cNvPr>
        <xdr:cNvSpPr/>
      </xdr:nvSpPr>
      <xdr:spPr>
        <a:xfrm>
          <a:off x="20383500" y="1818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54792</xdr:rowOff>
    </xdr:from>
    <xdr:to>
      <xdr:col>102</xdr:col>
      <xdr:colOff>165100</xdr:colOff>
      <xdr:row>106</xdr:row>
      <xdr:rowOff>156392</xdr:rowOff>
    </xdr:to>
    <xdr:sp macro="" textlink="">
      <xdr:nvSpPr>
        <xdr:cNvPr id="729" name="フローチャート: 判断 728">
          <a:extLst>
            <a:ext uri="{FF2B5EF4-FFF2-40B4-BE49-F238E27FC236}">
              <a16:creationId xmlns:a16="http://schemas.microsoft.com/office/drawing/2014/main" id="{A480A17D-B3BC-46A0-99F9-018017EBC656}"/>
            </a:ext>
          </a:extLst>
        </xdr:cNvPr>
        <xdr:cNvSpPr/>
      </xdr:nvSpPr>
      <xdr:spPr>
        <a:xfrm>
          <a:off x="19494500" y="18228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0" name="テキスト ボックス 729">
          <a:extLst>
            <a:ext uri="{FF2B5EF4-FFF2-40B4-BE49-F238E27FC236}">
              <a16:creationId xmlns:a16="http://schemas.microsoft.com/office/drawing/2014/main" id="{50D6C799-850A-4382-936E-F2C7DFD8722B}"/>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1" name="テキスト ボックス 730">
          <a:extLst>
            <a:ext uri="{FF2B5EF4-FFF2-40B4-BE49-F238E27FC236}">
              <a16:creationId xmlns:a16="http://schemas.microsoft.com/office/drawing/2014/main" id="{5ABE2FB7-13AB-4EE6-B858-C4FA8F6491D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2" name="テキスト ボックス 731">
          <a:extLst>
            <a:ext uri="{FF2B5EF4-FFF2-40B4-BE49-F238E27FC236}">
              <a16:creationId xmlns:a16="http://schemas.microsoft.com/office/drawing/2014/main" id="{8192C0D2-F89C-40F6-B9F9-E63CD13E210A}"/>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3" name="テキスト ボックス 732">
          <a:extLst>
            <a:ext uri="{FF2B5EF4-FFF2-40B4-BE49-F238E27FC236}">
              <a16:creationId xmlns:a16="http://schemas.microsoft.com/office/drawing/2014/main" id="{CAB62417-671A-483D-807D-02C8A525AC52}"/>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4" name="テキスト ボックス 733">
          <a:extLst>
            <a:ext uri="{FF2B5EF4-FFF2-40B4-BE49-F238E27FC236}">
              <a16:creationId xmlns:a16="http://schemas.microsoft.com/office/drawing/2014/main" id="{BFB98D94-A4B6-4AC3-AD00-7FF430F9E409}"/>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58057</xdr:rowOff>
    </xdr:from>
    <xdr:to>
      <xdr:col>112</xdr:col>
      <xdr:colOff>38100</xdr:colOff>
      <xdr:row>105</xdr:row>
      <xdr:rowOff>159657</xdr:rowOff>
    </xdr:to>
    <xdr:sp macro="" textlink="">
      <xdr:nvSpPr>
        <xdr:cNvPr id="735" name="楕円 734">
          <a:extLst>
            <a:ext uri="{FF2B5EF4-FFF2-40B4-BE49-F238E27FC236}">
              <a16:creationId xmlns:a16="http://schemas.microsoft.com/office/drawing/2014/main" id="{75939EDC-16FB-40D2-8ADB-69F58280E23A}"/>
            </a:ext>
          </a:extLst>
        </xdr:cNvPr>
        <xdr:cNvSpPr/>
      </xdr:nvSpPr>
      <xdr:spPr>
        <a:xfrm>
          <a:off x="21272500" y="18060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56424</xdr:rowOff>
    </xdr:from>
    <xdr:to>
      <xdr:col>107</xdr:col>
      <xdr:colOff>101600</xdr:colOff>
      <xdr:row>105</xdr:row>
      <xdr:rowOff>158024</xdr:rowOff>
    </xdr:to>
    <xdr:sp macro="" textlink="">
      <xdr:nvSpPr>
        <xdr:cNvPr id="736" name="楕円 735">
          <a:extLst>
            <a:ext uri="{FF2B5EF4-FFF2-40B4-BE49-F238E27FC236}">
              <a16:creationId xmlns:a16="http://schemas.microsoft.com/office/drawing/2014/main" id="{75056E24-5D30-499B-9D98-78C27D16FC05}"/>
            </a:ext>
          </a:extLst>
        </xdr:cNvPr>
        <xdr:cNvSpPr/>
      </xdr:nvSpPr>
      <xdr:spPr>
        <a:xfrm>
          <a:off x="20383500" y="1805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107224</xdr:rowOff>
    </xdr:from>
    <xdr:to>
      <xdr:col>111</xdr:col>
      <xdr:colOff>177800</xdr:colOff>
      <xdr:row>105</xdr:row>
      <xdr:rowOff>108857</xdr:rowOff>
    </xdr:to>
    <xdr:cxnSp macro="">
      <xdr:nvCxnSpPr>
        <xdr:cNvPr id="737" name="直線コネクタ 736">
          <a:extLst>
            <a:ext uri="{FF2B5EF4-FFF2-40B4-BE49-F238E27FC236}">
              <a16:creationId xmlns:a16="http://schemas.microsoft.com/office/drawing/2014/main" id="{FB46CE6B-7F34-409B-BDDC-8A3208619043}"/>
            </a:ext>
          </a:extLst>
        </xdr:cNvPr>
        <xdr:cNvCxnSpPr/>
      </xdr:nvCxnSpPr>
      <xdr:spPr>
        <a:xfrm>
          <a:off x="20434300" y="18109474"/>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100</xdr:row>
      <xdr:rowOff>18869</xdr:rowOff>
    </xdr:from>
    <xdr:to>
      <xdr:col>102</xdr:col>
      <xdr:colOff>165100</xdr:colOff>
      <xdr:row>100</xdr:row>
      <xdr:rowOff>120469</xdr:rowOff>
    </xdr:to>
    <xdr:sp macro="" textlink="">
      <xdr:nvSpPr>
        <xdr:cNvPr id="738" name="楕円 737">
          <a:extLst>
            <a:ext uri="{FF2B5EF4-FFF2-40B4-BE49-F238E27FC236}">
              <a16:creationId xmlns:a16="http://schemas.microsoft.com/office/drawing/2014/main" id="{775765D3-3664-4ADD-8AFE-E174EA0787CB}"/>
            </a:ext>
          </a:extLst>
        </xdr:cNvPr>
        <xdr:cNvSpPr/>
      </xdr:nvSpPr>
      <xdr:spPr>
        <a:xfrm>
          <a:off x="19494500" y="17163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100</xdr:row>
      <xdr:rowOff>69669</xdr:rowOff>
    </xdr:from>
    <xdr:to>
      <xdr:col>107</xdr:col>
      <xdr:colOff>50800</xdr:colOff>
      <xdr:row>105</xdr:row>
      <xdr:rowOff>107224</xdr:rowOff>
    </xdr:to>
    <xdr:cxnSp macro="">
      <xdr:nvCxnSpPr>
        <xdr:cNvPr id="739" name="直線コネクタ 738">
          <a:extLst>
            <a:ext uri="{FF2B5EF4-FFF2-40B4-BE49-F238E27FC236}">
              <a16:creationId xmlns:a16="http://schemas.microsoft.com/office/drawing/2014/main" id="{0E07AF0A-C0D1-4869-86EA-82A6D1E28BD2}"/>
            </a:ext>
          </a:extLst>
        </xdr:cNvPr>
        <xdr:cNvCxnSpPr/>
      </xdr:nvCxnSpPr>
      <xdr:spPr>
        <a:xfrm>
          <a:off x="19545300" y="17214669"/>
          <a:ext cx="889000" cy="894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101798</xdr:rowOff>
    </xdr:from>
    <xdr:ext cx="469744" cy="259045"/>
    <xdr:sp macro="" textlink="">
      <xdr:nvSpPr>
        <xdr:cNvPr id="740" name="n_1aveValue【公民館】&#10;一人当たり面積">
          <a:extLst>
            <a:ext uri="{FF2B5EF4-FFF2-40B4-BE49-F238E27FC236}">
              <a16:creationId xmlns:a16="http://schemas.microsoft.com/office/drawing/2014/main" id="{21786D7A-1EAC-4AC1-A386-512BE2635A85}"/>
            </a:ext>
          </a:extLst>
        </xdr:cNvPr>
        <xdr:cNvSpPr txBox="1"/>
      </xdr:nvSpPr>
      <xdr:spPr>
        <a:xfrm>
          <a:off x="21075727" y="18275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108329</xdr:rowOff>
    </xdr:from>
    <xdr:ext cx="469744" cy="259045"/>
    <xdr:sp macro="" textlink="">
      <xdr:nvSpPr>
        <xdr:cNvPr id="741" name="n_2aveValue【公民館】&#10;一人当たり面積">
          <a:extLst>
            <a:ext uri="{FF2B5EF4-FFF2-40B4-BE49-F238E27FC236}">
              <a16:creationId xmlns:a16="http://schemas.microsoft.com/office/drawing/2014/main" id="{F252F707-F1A0-4A3B-AB1D-C5D64313B814}"/>
            </a:ext>
          </a:extLst>
        </xdr:cNvPr>
        <xdr:cNvSpPr txBox="1"/>
      </xdr:nvSpPr>
      <xdr:spPr>
        <a:xfrm>
          <a:off x="20199427" y="18282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147519</xdr:rowOff>
    </xdr:from>
    <xdr:ext cx="469744" cy="259045"/>
    <xdr:sp macro="" textlink="">
      <xdr:nvSpPr>
        <xdr:cNvPr id="742" name="n_3aveValue【公民館】&#10;一人当たり面積">
          <a:extLst>
            <a:ext uri="{FF2B5EF4-FFF2-40B4-BE49-F238E27FC236}">
              <a16:creationId xmlns:a16="http://schemas.microsoft.com/office/drawing/2014/main" id="{DB815682-688A-4563-9AFC-6DDBDE0C4F08}"/>
            </a:ext>
          </a:extLst>
        </xdr:cNvPr>
        <xdr:cNvSpPr txBox="1"/>
      </xdr:nvSpPr>
      <xdr:spPr>
        <a:xfrm>
          <a:off x="19310427" y="18321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4734</xdr:rowOff>
    </xdr:from>
    <xdr:ext cx="469744" cy="259045"/>
    <xdr:sp macro="" textlink="">
      <xdr:nvSpPr>
        <xdr:cNvPr id="743" name="n_1mainValue【公民館】&#10;一人当たり面積">
          <a:extLst>
            <a:ext uri="{FF2B5EF4-FFF2-40B4-BE49-F238E27FC236}">
              <a16:creationId xmlns:a16="http://schemas.microsoft.com/office/drawing/2014/main" id="{EC4D4C6F-4399-4CA0-AA14-6770C93F43F4}"/>
            </a:ext>
          </a:extLst>
        </xdr:cNvPr>
        <xdr:cNvSpPr txBox="1"/>
      </xdr:nvSpPr>
      <xdr:spPr>
        <a:xfrm>
          <a:off x="21075727" y="17835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3101</xdr:rowOff>
    </xdr:from>
    <xdr:ext cx="469744" cy="259045"/>
    <xdr:sp macro="" textlink="">
      <xdr:nvSpPr>
        <xdr:cNvPr id="744" name="n_2mainValue【公民館】&#10;一人当たり面積">
          <a:extLst>
            <a:ext uri="{FF2B5EF4-FFF2-40B4-BE49-F238E27FC236}">
              <a16:creationId xmlns:a16="http://schemas.microsoft.com/office/drawing/2014/main" id="{B767C018-7770-4F8B-80FF-E254D5961B8B}"/>
            </a:ext>
          </a:extLst>
        </xdr:cNvPr>
        <xdr:cNvSpPr txBox="1"/>
      </xdr:nvSpPr>
      <xdr:spPr>
        <a:xfrm>
          <a:off x="20199427" y="17833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98</xdr:row>
      <xdr:rowOff>136996</xdr:rowOff>
    </xdr:from>
    <xdr:ext cx="469744" cy="259045"/>
    <xdr:sp macro="" textlink="">
      <xdr:nvSpPr>
        <xdr:cNvPr id="745" name="n_3mainValue【公民館】&#10;一人当たり面積">
          <a:extLst>
            <a:ext uri="{FF2B5EF4-FFF2-40B4-BE49-F238E27FC236}">
              <a16:creationId xmlns:a16="http://schemas.microsoft.com/office/drawing/2014/main" id="{4F75BE7F-1DBB-4CDD-A138-336566DBB3C8}"/>
            </a:ext>
          </a:extLst>
        </xdr:cNvPr>
        <xdr:cNvSpPr txBox="1"/>
      </xdr:nvSpPr>
      <xdr:spPr>
        <a:xfrm>
          <a:off x="19310427" y="16939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46" name="正方形/長方形 745">
          <a:extLst>
            <a:ext uri="{FF2B5EF4-FFF2-40B4-BE49-F238E27FC236}">
              <a16:creationId xmlns:a16="http://schemas.microsoft.com/office/drawing/2014/main" id="{91692B8C-7581-49AD-B7A0-388D1D3E4824}"/>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47" name="正方形/長方形 746">
          <a:extLst>
            <a:ext uri="{FF2B5EF4-FFF2-40B4-BE49-F238E27FC236}">
              <a16:creationId xmlns:a16="http://schemas.microsoft.com/office/drawing/2014/main" id="{84B8790D-A9A8-4D25-8B1B-5461A2CEDBB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48" name="テキスト ボックス 747">
          <a:extLst>
            <a:ext uri="{FF2B5EF4-FFF2-40B4-BE49-F238E27FC236}">
              <a16:creationId xmlns:a16="http://schemas.microsoft.com/office/drawing/2014/main" id="{4B9973EB-AD5B-4C74-AD29-64DD123BA355}"/>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年度末時点の固定資産台帳は現在整備中である。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7446F503-26D2-4FA8-BF1C-6281AD12119F}"/>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294CB90D-0986-4816-8103-0D21567C7C3C}"/>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C1822E9E-324A-4C1A-81A7-567696ECF0F2}"/>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8A3FBC06-B85B-42FC-A6EF-EEA279AA80A2}"/>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新潟県聖籠町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FB6E4920-D61D-40C8-97A0-B6C49696C1BA}"/>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B23FA461-9AD2-47A5-A8A0-AEBF8124821C}"/>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D25C13E4-8111-4DA4-B6EF-63E1E10E5B28}"/>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6CDEDC11-195F-48FE-BBA0-2A8F2254008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AD2FA8F7-0BFE-4FCC-9BF8-D2B8DBCDA284}"/>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1492561-58D3-43A5-942C-F261F645F44F}"/>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14,365
14,147
37.58
7,240,996
6,741,845
489,471
4,693,927
2,912,648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F9A59334-B9D0-47D9-A474-19DB7741720E}"/>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9C6E70A-8DDD-43B5-B872-EFFAC7B10DC7}"/>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34CB4C04-9DD9-479C-BF62-66FD23EE7689}"/>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44.2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EB187668-D5BA-47B4-96F9-5551A9E6CDC5}"/>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5794E71-2690-4C33-AD7B-F8DFC9BFC1AD}"/>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69CDE728-945B-4B41-9B36-45FEB172AB4A}"/>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3CC837C8-3D0C-4E8A-A13A-46911632CF5E}"/>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4EE4224B-E420-4AEE-ACE8-E60A06BA3AD5}"/>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31F71E80-F1AE-4F03-8F37-B3F1AF0ED563}"/>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D1A7F8B4-942D-4FCA-A69A-5305ABFD53FA}"/>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EA167B20-5EF6-4FC3-AADA-6FA089F160DC}"/>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4A57786C-194A-486E-90C5-3212F003A8E8}"/>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33F0FEFD-4A88-4E91-B579-677670202884}"/>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2B05AD54-6D4A-4A6B-A40E-61234B7EC3DD}"/>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A3EAC6D9-7CD0-4C2B-ACD4-8A8C74C4753E}"/>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608A7A46-3A78-495C-875A-08089C89D528}"/>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EB5A7824-43A2-4B0F-9F8B-2C585B01CD81}"/>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617E1189-D91E-4AA5-8F86-6BFFBEC5040B}"/>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6D2762C8-839B-4091-BAC6-B0128F969C9B}"/>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537F9701-B239-4035-8103-22B6E94DFE03}"/>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90721D92-60D8-468E-BF9E-5117965FD7A9}"/>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B6960623-9AED-4868-B491-0E56A2C508F9}"/>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30200AAC-70D6-4F3F-8FDB-12A4DEC8B639}"/>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F62868C3-95FE-4A82-993E-F7CF9539112D}"/>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6B45475C-0E14-4F79-9820-7FA98F8CD113}"/>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E3870485-37CC-438A-91E0-786125D1BFFA}"/>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0F4AF586-2382-4E2C-9545-10A443EBA3BB}"/>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23C0EA79-ED00-46A4-B168-C076D12483CE}"/>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C8C7F7C9-BA6A-40F5-A401-00A0DD3566B2}"/>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680424F7-DA81-460A-BE35-35A691D6C9DF}"/>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a:extLst>
            <a:ext uri="{FF2B5EF4-FFF2-40B4-BE49-F238E27FC236}">
              <a16:creationId xmlns:a16="http://schemas.microsoft.com/office/drawing/2014/main" id="{F8E769FC-CED8-44BC-BF9C-A855B7E9A64B}"/>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a:extLst>
            <a:ext uri="{FF2B5EF4-FFF2-40B4-BE49-F238E27FC236}">
              <a16:creationId xmlns:a16="http://schemas.microsoft.com/office/drawing/2014/main" id="{A1D54FA9-D7BE-41C0-8D34-7FA8E6A75EB6}"/>
            </a:ext>
          </a:extLst>
        </xdr:cNvPr>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a:extLst>
            <a:ext uri="{FF2B5EF4-FFF2-40B4-BE49-F238E27FC236}">
              <a16:creationId xmlns:a16="http://schemas.microsoft.com/office/drawing/2014/main" id="{EDA3D64D-6B8E-41BD-9D8C-E7FD92FCC1BD}"/>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a:extLst>
            <a:ext uri="{FF2B5EF4-FFF2-40B4-BE49-F238E27FC236}">
              <a16:creationId xmlns:a16="http://schemas.microsoft.com/office/drawing/2014/main" id="{711DD0B9-C311-40F7-9574-D5BB872E1356}"/>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a:extLst>
            <a:ext uri="{FF2B5EF4-FFF2-40B4-BE49-F238E27FC236}">
              <a16:creationId xmlns:a16="http://schemas.microsoft.com/office/drawing/2014/main" id="{DB3CC066-4A68-409D-B272-DE624838FF9B}"/>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a:extLst>
            <a:ext uri="{FF2B5EF4-FFF2-40B4-BE49-F238E27FC236}">
              <a16:creationId xmlns:a16="http://schemas.microsoft.com/office/drawing/2014/main" id="{2F681938-3B70-43C6-9E1D-C89EBC489C86}"/>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a:extLst>
            <a:ext uri="{FF2B5EF4-FFF2-40B4-BE49-F238E27FC236}">
              <a16:creationId xmlns:a16="http://schemas.microsoft.com/office/drawing/2014/main" id="{2C78CA3A-9088-42CE-9375-CC4B567B964E}"/>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a:extLst>
            <a:ext uri="{FF2B5EF4-FFF2-40B4-BE49-F238E27FC236}">
              <a16:creationId xmlns:a16="http://schemas.microsoft.com/office/drawing/2014/main" id="{706B9DF3-3393-4EFB-86F3-D3BA8085C56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a:extLst>
            <a:ext uri="{FF2B5EF4-FFF2-40B4-BE49-F238E27FC236}">
              <a16:creationId xmlns:a16="http://schemas.microsoft.com/office/drawing/2014/main" id="{C942C685-3A16-4FF3-9A51-D0B3B408451C}"/>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a:extLst>
            <a:ext uri="{FF2B5EF4-FFF2-40B4-BE49-F238E27FC236}">
              <a16:creationId xmlns:a16="http://schemas.microsoft.com/office/drawing/2014/main" id="{632CE269-83B7-48D5-80D0-F14043904F13}"/>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a:extLst>
            <a:ext uri="{FF2B5EF4-FFF2-40B4-BE49-F238E27FC236}">
              <a16:creationId xmlns:a16="http://schemas.microsoft.com/office/drawing/2014/main" id="{55629859-3B3E-444C-9E69-73434CD0B1EF}"/>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a:extLst>
            <a:ext uri="{FF2B5EF4-FFF2-40B4-BE49-F238E27FC236}">
              <a16:creationId xmlns:a16="http://schemas.microsoft.com/office/drawing/2014/main" id="{C11FAC50-9C16-4E02-A490-D9D0AB978914}"/>
            </a:ext>
          </a:extLst>
        </xdr:cNvPr>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8B839812-F7DD-4C27-8AD2-5941E5E2D34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a:extLst>
            <a:ext uri="{FF2B5EF4-FFF2-40B4-BE49-F238E27FC236}">
              <a16:creationId xmlns:a16="http://schemas.microsoft.com/office/drawing/2014/main" id="{15A8BBC0-9E14-4ABA-8720-B600334AFD7F}"/>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a:extLst>
            <a:ext uri="{FF2B5EF4-FFF2-40B4-BE49-F238E27FC236}">
              <a16:creationId xmlns:a16="http://schemas.microsoft.com/office/drawing/2014/main" id="{4E1CC0F7-A87D-4501-9CD6-74F8213A96B2}"/>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45176</xdr:rowOff>
    </xdr:from>
    <xdr:to>
      <xdr:col>24</xdr:col>
      <xdr:colOff>62865</xdr:colOff>
      <xdr:row>41</xdr:row>
      <xdr:rowOff>162741</xdr:rowOff>
    </xdr:to>
    <xdr:cxnSp macro="">
      <xdr:nvCxnSpPr>
        <xdr:cNvPr id="57" name="直線コネクタ 56">
          <a:extLst>
            <a:ext uri="{FF2B5EF4-FFF2-40B4-BE49-F238E27FC236}">
              <a16:creationId xmlns:a16="http://schemas.microsoft.com/office/drawing/2014/main" id="{01F1BA62-D316-4603-A7CA-08E2BCB297D8}"/>
            </a:ext>
          </a:extLst>
        </xdr:cNvPr>
        <xdr:cNvCxnSpPr/>
      </xdr:nvCxnSpPr>
      <xdr:spPr>
        <a:xfrm flipV="1">
          <a:off x="4634865" y="5703026"/>
          <a:ext cx="0" cy="1489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166568</xdr:rowOff>
    </xdr:from>
    <xdr:ext cx="340478" cy="259045"/>
    <xdr:sp macro="" textlink="">
      <xdr:nvSpPr>
        <xdr:cNvPr id="58" name="【図書館】&#10;有形固定資産減価償却率最小値テキスト">
          <a:extLst>
            <a:ext uri="{FF2B5EF4-FFF2-40B4-BE49-F238E27FC236}">
              <a16:creationId xmlns:a16="http://schemas.microsoft.com/office/drawing/2014/main" id="{97C4AE05-276C-482F-84A5-4AA5B3C5694D}"/>
            </a:ext>
          </a:extLst>
        </xdr:cNvPr>
        <xdr:cNvSpPr txBox="1"/>
      </xdr:nvSpPr>
      <xdr:spPr>
        <a:xfrm>
          <a:off x="4673600" y="719601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162741</xdr:rowOff>
    </xdr:from>
    <xdr:to>
      <xdr:col>24</xdr:col>
      <xdr:colOff>152400</xdr:colOff>
      <xdr:row>41</xdr:row>
      <xdr:rowOff>162741</xdr:rowOff>
    </xdr:to>
    <xdr:cxnSp macro="">
      <xdr:nvCxnSpPr>
        <xdr:cNvPr id="59" name="直線コネクタ 58">
          <a:extLst>
            <a:ext uri="{FF2B5EF4-FFF2-40B4-BE49-F238E27FC236}">
              <a16:creationId xmlns:a16="http://schemas.microsoft.com/office/drawing/2014/main" id="{31D01A21-3DC2-40A0-9B5E-F9967D1A9DDF}"/>
            </a:ext>
          </a:extLst>
        </xdr:cNvPr>
        <xdr:cNvCxnSpPr/>
      </xdr:nvCxnSpPr>
      <xdr:spPr>
        <a:xfrm>
          <a:off x="4546600" y="7192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163303</xdr:rowOff>
    </xdr:from>
    <xdr:ext cx="405111" cy="259045"/>
    <xdr:sp macro="" textlink="">
      <xdr:nvSpPr>
        <xdr:cNvPr id="60" name="【図書館】&#10;有形固定資産減価償却率最大値テキスト">
          <a:extLst>
            <a:ext uri="{FF2B5EF4-FFF2-40B4-BE49-F238E27FC236}">
              <a16:creationId xmlns:a16="http://schemas.microsoft.com/office/drawing/2014/main" id="{EF6FB2A9-D31A-456C-B874-1E8E4D276EBF}"/>
            </a:ext>
          </a:extLst>
        </xdr:cNvPr>
        <xdr:cNvSpPr txBox="1"/>
      </xdr:nvSpPr>
      <xdr:spPr>
        <a:xfrm>
          <a:off x="4673600" y="5478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45176</xdr:rowOff>
    </xdr:from>
    <xdr:to>
      <xdr:col>24</xdr:col>
      <xdr:colOff>152400</xdr:colOff>
      <xdr:row>33</xdr:row>
      <xdr:rowOff>45176</xdr:rowOff>
    </xdr:to>
    <xdr:cxnSp macro="">
      <xdr:nvCxnSpPr>
        <xdr:cNvPr id="61" name="直線コネクタ 60">
          <a:extLst>
            <a:ext uri="{FF2B5EF4-FFF2-40B4-BE49-F238E27FC236}">
              <a16:creationId xmlns:a16="http://schemas.microsoft.com/office/drawing/2014/main" id="{FE4E1F7D-6553-4005-A311-6484725F0835}"/>
            </a:ext>
          </a:extLst>
        </xdr:cNvPr>
        <xdr:cNvCxnSpPr/>
      </xdr:nvCxnSpPr>
      <xdr:spPr>
        <a:xfrm>
          <a:off x="4546600" y="5703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20155</xdr:rowOff>
    </xdr:from>
    <xdr:ext cx="405111" cy="259045"/>
    <xdr:sp macro="" textlink="">
      <xdr:nvSpPr>
        <xdr:cNvPr id="62" name="【図書館】&#10;有形固定資産減価償却率平均値テキスト">
          <a:extLst>
            <a:ext uri="{FF2B5EF4-FFF2-40B4-BE49-F238E27FC236}">
              <a16:creationId xmlns:a16="http://schemas.microsoft.com/office/drawing/2014/main" id="{0136B31F-F6CB-4B99-B507-E3C90BA2F88E}"/>
            </a:ext>
          </a:extLst>
        </xdr:cNvPr>
        <xdr:cNvSpPr txBox="1"/>
      </xdr:nvSpPr>
      <xdr:spPr>
        <a:xfrm>
          <a:off x="4673600" y="65352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41728</xdr:rowOff>
    </xdr:from>
    <xdr:to>
      <xdr:col>24</xdr:col>
      <xdr:colOff>114300</xdr:colOff>
      <xdr:row>38</xdr:row>
      <xdr:rowOff>143328</xdr:rowOff>
    </xdr:to>
    <xdr:sp macro="" textlink="">
      <xdr:nvSpPr>
        <xdr:cNvPr id="63" name="フローチャート: 判断 62">
          <a:extLst>
            <a:ext uri="{FF2B5EF4-FFF2-40B4-BE49-F238E27FC236}">
              <a16:creationId xmlns:a16="http://schemas.microsoft.com/office/drawing/2014/main" id="{1A1AA09A-32C6-4593-8615-A24463DB5E20}"/>
            </a:ext>
          </a:extLst>
        </xdr:cNvPr>
        <xdr:cNvSpPr/>
      </xdr:nvSpPr>
      <xdr:spPr>
        <a:xfrm>
          <a:off x="4584700" y="655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85816</xdr:rowOff>
    </xdr:from>
    <xdr:to>
      <xdr:col>20</xdr:col>
      <xdr:colOff>38100</xdr:colOff>
      <xdr:row>39</xdr:row>
      <xdr:rowOff>15966</xdr:rowOff>
    </xdr:to>
    <xdr:sp macro="" textlink="">
      <xdr:nvSpPr>
        <xdr:cNvPr id="64" name="フローチャート: 判断 63">
          <a:extLst>
            <a:ext uri="{FF2B5EF4-FFF2-40B4-BE49-F238E27FC236}">
              <a16:creationId xmlns:a16="http://schemas.microsoft.com/office/drawing/2014/main" id="{8DEBC662-E2FF-4672-9549-91298A230079}"/>
            </a:ext>
          </a:extLst>
        </xdr:cNvPr>
        <xdr:cNvSpPr/>
      </xdr:nvSpPr>
      <xdr:spPr>
        <a:xfrm>
          <a:off x="3746500" y="660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37</xdr:row>
      <xdr:rowOff>32493</xdr:rowOff>
    </xdr:from>
    <xdr:ext cx="405111" cy="259045"/>
    <xdr:sp macro="" textlink="">
      <xdr:nvSpPr>
        <xdr:cNvPr id="65" name="n_1aveValue【図書館】&#10;有形固定資産減価償却率">
          <a:extLst>
            <a:ext uri="{FF2B5EF4-FFF2-40B4-BE49-F238E27FC236}">
              <a16:creationId xmlns:a16="http://schemas.microsoft.com/office/drawing/2014/main" id="{4D01A012-EAC4-4A8E-9841-DA41A76854FB}"/>
            </a:ext>
          </a:extLst>
        </xdr:cNvPr>
        <xdr:cNvSpPr txBox="1"/>
      </xdr:nvSpPr>
      <xdr:spPr>
        <a:xfrm>
          <a:off x="3582044" y="6376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154396</xdr:rowOff>
    </xdr:from>
    <xdr:to>
      <xdr:col>15</xdr:col>
      <xdr:colOff>101600</xdr:colOff>
      <xdr:row>39</xdr:row>
      <xdr:rowOff>84546</xdr:rowOff>
    </xdr:to>
    <xdr:sp macro="" textlink="">
      <xdr:nvSpPr>
        <xdr:cNvPr id="66" name="フローチャート: 判断 65">
          <a:extLst>
            <a:ext uri="{FF2B5EF4-FFF2-40B4-BE49-F238E27FC236}">
              <a16:creationId xmlns:a16="http://schemas.microsoft.com/office/drawing/2014/main" id="{BA22851E-DCBE-47B5-95DB-B357EF3B9004}"/>
            </a:ext>
          </a:extLst>
        </xdr:cNvPr>
        <xdr:cNvSpPr/>
      </xdr:nvSpPr>
      <xdr:spPr>
        <a:xfrm>
          <a:off x="2857500" y="6669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37</xdr:row>
      <xdr:rowOff>101073</xdr:rowOff>
    </xdr:from>
    <xdr:ext cx="405111" cy="259045"/>
    <xdr:sp macro="" textlink="">
      <xdr:nvSpPr>
        <xdr:cNvPr id="67" name="n_2aveValue【図書館】&#10;有形固定資産減価償却率">
          <a:extLst>
            <a:ext uri="{FF2B5EF4-FFF2-40B4-BE49-F238E27FC236}">
              <a16:creationId xmlns:a16="http://schemas.microsoft.com/office/drawing/2014/main" id="{7971BF70-5C27-4D18-8DD8-675F7CF8E9A7}"/>
            </a:ext>
          </a:extLst>
        </xdr:cNvPr>
        <xdr:cNvSpPr txBox="1"/>
      </xdr:nvSpPr>
      <xdr:spPr>
        <a:xfrm>
          <a:off x="2705744" y="64447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39</xdr:row>
      <xdr:rowOff>2540</xdr:rowOff>
    </xdr:from>
    <xdr:to>
      <xdr:col>10</xdr:col>
      <xdr:colOff>165100</xdr:colOff>
      <xdr:row>39</xdr:row>
      <xdr:rowOff>104140</xdr:rowOff>
    </xdr:to>
    <xdr:sp macro="" textlink="">
      <xdr:nvSpPr>
        <xdr:cNvPr id="68" name="フローチャート: 判断 67">
          <a:extLst>
            <a:ext uri="{FF2B5EF4-FFF2-40B4-BE49-F238E27FC236}">
              <a16:creationId xmlns:a16="http://schemas.microsoft.com/office/drawing/2014/main" id="{1EC32914-C544-44D4-98E0-3E64F11677FA}"/>
            </a:ext>
          </a:extLst>
        </xdr:cNvPr>
        <xdr:cNvSpPr/>
      </xdr:nvSpPr>
      <xdr:spPr>
        <a:xfrm>
          <a:off x="1968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37</xdr:row>
      <xdr:rowOff>120667</xdr:rowOff>
    </xdr:from>
    <xdr:ext cx="405111" cy="259045"/>
    <xdr:sp macro="" textlink="">
      <xdr:nvSpPr>
        <xdr:cNvPr id="69" name="n_3aveValue【図書館】&#10;有形固定資産減価償却率">
          <a:extLst>
            <a:ext uri="{FF2B5EF4-FFF2-40B4-BE49-F238E27FC236}">
              <a16:creationId xmlns:a16="http://schemas.microsoft.com/office/drawing/2014/main" id="{F978BACE-51F8-4B6C-8B78-2149FD878EA0}"/>
            </a:ext>
          </a:extLst>
        </xdr:cNvPr>
        <xdr:cNvSpPr txBox="1"/>
      </xdr:nvSpPr>
      <xdr:spPr>
        <a:xfrm>
          <a:off x="1816744" y="6464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AEC49E5C-2586-4A69-8CAB-D0CF26E34C4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C21502D7-CF54-41AD-9B0C-1C8B44DCE308}"/>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A4DCC658-4FC3-43B4-9B19-B612C93EA4D2}"/>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5A8D733D-7006-48D1-86C1-32A3EA242C9F}"/>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4" name="テキスト ボックス 73">
          <a:extLst>
            <a:ext uri="{FF2B5EF4-FFF2-40B4-BE49-F238E27FC236}">
              <a16:creationId xmlns:a16="http://schemas.microsoft.com/office/drawing/2014/main" id="{9734F09E-0E59-4697-9B48-AF71B493B56E}"/>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118473</xdr:rowOff>
    </xdr:from>
    <xdr:to>
      <xdr:col>20</xdr:col>
      <xdr:colOff>38100</xdr:colOff>
      <xdr:row>41</xdr:row>
      <xdr:rowOff>48623</xdr:rowOff>
    </xdr:to>
    <xdr:sp macro="" textlink="">
      <xdr:nvSpPr>
        <xdr:cNvPr id="75" name="楕円 74">
          <a:extLst>
            <a:ext uri="{FF2B5EF4-FFF2-40B4-BE49-F238E27FC236}">
              <a16:creationId xmlns:a16="http://schemas.microsoft.com/office/drawing/2014/main" id="{D7F6FC16-16F8-4F41-8B56-62BB6BC839C4}"/>
            </a:ext>
          </a:extLst>
        </xdr:cNvPr>
        <xdr:cNvSpPr/>
      </xdr:nvSpPr>
      <xdr:spPr>
        <a:xfrm>
          <a:off x="3746500" y="6976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41</xdr:row>
      <xdr:rowOff>35197</xdr:rowOff>
    </xdr:from>
    <xdr:to>
      <xdr:col>15</xdr:col>
      <xdr:colOff>101600</xdr:colOff>
      <xdr:row>41</xdr:row>
      <xdr:rowOff>136797</xdr:rowOff>
    </xdr:to>
    <xdr:sp macro="" textlink="">
      <xdr:nvSpPr>
        <xdr:cNvPr id="76" name="楕円 75">
          <a:extLst>
            <a:ext uri="{FF2B5EF4-FFF2-40B4-BE49-F238E27FC236}">
              <a16:creationId xmlns:a16="http://schemas.microsoft.com/office/drawing/2014/main" id="{2BCC638C-C7FE-46FE-971C-7B0C826CB5CE}"/>
            </a:ext>
          </a:extLst>
        </xdr:cNvPr>
        <xdr:cNvSpPr/>
      </xdr:nvSpPr>
      <xdr:spPr>
        <a:xfrm>
          <a:off x="2857500" y="7064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169273</xdr:rowOff>
    </xdr:from>
    <xdr:to>
      <xdr:col>19</xdr:col>
      <xdr:colOff>177800</xdr:colOff>
      <xdr:row>41</xdr:row>
      <xdr:rowOff>85997</xdr:rowOff>
    </xdr:to>
    <xdr:cxnSp macro="">
      <xdr:nvCxnSpPr>
        <xdr:cNvPr id="77" name="直線コネクタ 76">
          <a:extLst>
            <a:ext uri="{FF2B5EF4-FFF2-40B4-BE49-F238E27FC236}">
              <a16:creationId xmlns:a16="http://schemas.microsoft.com/office/drawing/2014/main" id="{F1C218DF-C65E-4AAA-9673-8D6F763F7E07}"/>
            </a:ext>
          </a:extLst>
        </xdr:cNvPr>
        <xdr:cNvCxnSpPr/>
      </xdr:nvCxnSpPr>
      <xdr:spPr>
        <a:xfrm flipV="1">
          <a:off x="2908300" y="7027273"/>
          <a:ext cx="889000" cy="88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41</xdr:row>
      <xdr:rowOff>125004</xdr:rowOff>
    </xdr:from>
    <xdr:to>
      <xdr:col>10</xdr:col>
      <xdr:colOff>165100</xdr:colOff>
      <xdr:row>42</xdr:row>
      <xdr:rowOff>55154</xdr:rowOff>
    </xdr:to>
    <xdr:sp macro="" textlink="">
      <xdr:nvSpPr>
        <xdr:cNvPr id="78" name="楕円 77">
          <a:extLst>
            <a:ext uri="{FF2B5EF4-FFF2-40B4-BE49-F238E27FC236}">
              <a16:creationId xmlns:a16="http://schemas.microsoft.com/office/drawing/2014/main" id="{90A392DD-00E5-42D7-841A-958CD4B7A45B}"/>
            </a:ext>
          </a:extLst>
        </xdr:cNvPr>
        <xdr:cNvSpPr/>
      </xdr:nvSpPr>
      <xdr:spPr>
        <a:xfrm>
          <a:off x="1968500" y="7154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41</xdr:row>
      <xdr:rowOff>85997</xdr:rowOff>
    </xdr:from>
    <xdr:to>
      <xdr:col>15</xdr:col>
      <xdr:colOff>50800</xdr:colOff>
      <xdr:row>42</xdr:row>
      <xdr:rowOff>4354</xdr:rowOff>
    </xdr:to>
    <xdr:cxnSp macro="">
      <xdr:nvCxnSpPr>
        <xdr:cNvPr id="79" name="直線コネクタ 78">
          <a:extLst>
            <a:ext uri="{FF2B5EF4-FFF2-40B4-BE49-F238E27FC236}">
              <a16:creationId xmlns:a16="http://schemas.microsoft.com/office/drawing/2014/main" id="{47D598B7-B1ED-41DD-BF2A-D01E9D7AF640}"/>
            </a:ext>
          </a:extLst>
        </xdr:cNvPr>
        <xdr:cNvCxnSpPr/>
      </xdr:nvCxnSpPr>
      <xdr:spPr>
        <a:xfrm flipV="1">
          <a:off x="2019300" y="7115447"/>
          <a:ext cx="889000" cy="89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41</xdr:row>
      <xdr:rowOff>39750</xdr:rowOff>
    </xdr:from>
    <xdr:ext cx="405111" cy="259045"/>
    <xdr:sp macro="" textlink="">
      <xdr:nvSpPr>
        <xdr:cNvPr id="80" name="n_1mainValue【図書館】&#10;有形固定資産減価償却率">
          <a:extLst>
            <a:ext uri="{FF2B5EF4-FFF2-40B4-BE49-F238E27FC236}">
              <a16:creationId xmlns:a16="http://schemas.microsoft.com/office/drawing/2014/main" id="{CAA5D0BB-CC17-49E1-B416-6954E87D0ECD}"/>
            </a:ext>
          </a:extLst>
        </xdr:cNvPr>
        <xdr:cNvSpPr txBox="1"/>
      </xdr:nvSpPr>
      <xdr:spPr>
        <a:xfrm>
          <a:off x="3582044" y="7069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41</xdr:row>
      <xdr:rowOff>127924</xdr:rowOff>
    </xdr:from>
    <xdr:ext cx="405111" cy="259045"/>
    <xdr:sp macro="" textlink="">
      <xdr:nvSpPr>
        <xdr:cNvPr id="81" name="n_2mainValue【図書館】&#10;有形固定資産減価償却率">
          <a:extLst>
            <a:ext uri="{FF2B5EF4-FFF2-40B4-BE49-F238E27FC236}">
              <a16:creationId xmlns:a16="http://schemas.microsoft.com/office/drawing/2014/main" id="{FB2D55A0-21CF-4855-A376-A4D2933D752A}"/>
            </a:ext>
          </a:extLst>
        </xdr:cNvPr>
        <xdr:cNvSpPr txBox="1"/>
      </xdr:nvSpPr>
      <xdr:spPr>
        <a:xfrm>
          <a:off x="2705744" y="71573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134561</xdr:colOff>
      <xdr:row>42</xdr:row>
      <xdr:rowOff>46281</xdr:rowOff>
    </xdr:from>
    <xdr:ext cx="340478" cy="259045"/>
    <xdr:sp macro="" textlink="">
      <xdr:nvSpPr>
        <xdr:cNvPr id="82" name="n_3mainValue【図書館】&#10;有形固定資産減価償却率">
          <a:extLst>
            <a:ext uri="{FF2B5EF4-FFF2-40B4-BE49-F238E27FC236}">
              <a16:creationId xmlns:a16="http://schemas.microsoft.com/office/drawing/2014/main" id="{1276B152-94B8-4FF0-BDF8-44AD4D0D1CB5}"/>
            </a:ext>
          </a:extLst>
        </xdr:cNvPr>
        <xdr:cNvSpPr txBox="1"/>
      </xdr:nvSpPr>
      <xdr:spPr>
        <a:xfrm>
          <a:off x="1849061" y="724718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a:extLst>
            <a:ext uri="{FF2B5EF4-FFF2-40B4-BE49-F238E27FC236}">
              <a16:creationId xmlns:a16="http://schemas.microsoft.com/office/drawing/2014/main" id="{9F2453B3-9598-4097-B094-73F92E5EA8E5}"/>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a:extLst>
            <a:ext uri="{FF2B5EF4-FFF2-40B4-BE49-F238E27FC236}">
              <a16:creationId xmlns:a16="http://schemas.microsoft.com/office/drawing/2014/main" id="{325C2186-E71B-48BB-BA96-89597BF2D251}"/>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a:extLst>
            <a:ext uri="{FF2B5EF4-FFF2-40B4-BE49-F238E27FC236}">
              <a16:creationId xmlns:a16="http://schemas.microsoft.com/office/drawing/2014/main" id="{B79AAF16-676F-41FD-8A56-AE6CF0D68F7A}"/>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a:extLst>
            <a:ext uri="{FF2B5EF4-FFF2-40B4-BE49-F238E27FC236}">
              <a16:creationId xmlns:a16="http://schemas.microsoft.com/office/drawing/2014/main" id="{91B301F7-AD93-4C47-9345-BC2A4A8BFC04}"/>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a:extLst>
            <a:ext uri="{FF2B5EF4-FFF2-40B4-BE49-F238E27FC236}">
              <a16:creationId xmlns:a16="http://schemas.microsoft.com/office/drawing/2014/main" id="{56A62865-E282-4E17-A554-3240242B5D32}"/>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a:extLst>
            <a:ext uri="{FF2B5EF4-FFF2-40B4-BE49-F238E27FC236}">
              <a16:creationId xmlns:a16="http://schemas.microsoft.com/office/drawing/2014/main" id="{2DA8B19A-B55E-4692-A36A-B6128C23261A}"/>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a:extLst>
            <a:ext uri="{FF2B5EF4-FFF2-40B4-BE49-F238E27FC236}">
              <a16:creationId xmlns:a16="http://schemas.microsoft.com/office/drawing/2014/main" id="{BEE7BF7C-FC4E-4799-BEF8-D5466F586E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a:extLst>
            <a:ext uri="{FF2B5EF4-FFF2-40B4-BE49-F238E27FC236}">
              <a16:creationId xmlns:a16="http://schemas.microsoft.com/office/drawing/2014/main" id="{FF881E25-3C60-4A59-8C5C-16025AC2E33A}"/>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1" name="テキスト ボックス 90">
          <a:extLst>
            <a:ext uri="{FF2B5EF4-FFF2-40B4-BE49-F238E27FC236}">
              <a16:creationId xmlns:a16="http://schemas.microsoft.com/office/drawing/2014/main" id="{33C42672-68F4-4597-80C9-C48AAB4D0E25}"/>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a:extLst>
            <a:ext uri="{FF2B5EF4-FFF2-40B4-BE49-F238E27FC236}">
              <a16:creationId xmlns:a16="http://schemas.microsoft.com/office/drawing/2014/main" id="{26E00BB8-AF60-4139-AFD6-399E46EAFC28}"/>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3" name="直線コネクタ 92">
          <a:extLst>
            <a:ext uri="{FF2B5EF4-FFF2-40B4-BE49-F238E27FC236}">
              <a16:creationId xmlns:a16="http://schemas.microsoft.com/office/drawing/2014/main" id="{489D7DA3-22A9-4006-8005-B85D1693A720}"/>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4" name="テキスト ボックス 93">
          <a:extLst>
            <a:ext uri="{FF2B5EF4-FFF2-40B4-BE49-F238E27FC236}">
              <a16:creationId xmlns:a16="http://schemas.microsoft.com/office/drawing/2014/main" id="{277F07D0-4AE6-434A-9731-3216E65E1643}"/>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5" name="直線コネクタ 94">
          <a:extLst>
            <a:ext uri="{FF2B5EF4-FFF2-40B4-BE49-F238E27FC236}">
              <a16:creationId xmlns:a16="http://schemas.microsoft.com/office/drawing/2014/main" id="{6C06BEA9-CED8-4821-B718-427B50252858}"/>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96" name="テキスト ボックス 95">
          <a:extLst>
            <a:ext uri="{FF2B5EF4-FFF2-40B4-BE49-F238E27FC236}">
              <a16:creationId xmlns:a16="http://schemas.microsoft.com/office/drawing/2014/main" id="{5B5C78E5-B87E-402B-B992-B925480272E1}"/>
            </a:ext>
          </a:extLst>
        </xdr:cNvPr>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7" name="直線コネクタ 96">
          <a:extLst>
            <a:ext uri="{FF2B5EF4-FFF2-40B4-BE49-F238E27FC236}">
              <a16:creationId xmlns:a16="http://schemas.microsoft.com/office/drawing/2014/main" id="{69D22DC7-8250-473B-B971-D8CD6B5703BA}"/>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98" name="テキスト ボックス 97">
          <a:extLst>
            <a:ext uri="{FF2B5EF4-FFF2-40B4-BE49-F238E27FC236}">
              <a16:creationId xmlns:a16="http://schemas.microsoft.com/office/drawing/2014/main" id="{D04097EE-92D3-421F-99FC-307B5B3A2C03}"/>
            </a:ext>
          </a:extLst>
        </xdr:cNvPr>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9" name="直線コネクタ 98">
          <a:extLst>
            <a:ext uri="{FF2B5EF4-FFF2-40B4-BE49-F238E27FC236}">
              <a16:creationId xmlns:a16="http://schemas.microsoft.com/office/drawing/2014/main" id="{77989575-76EC-4372-A862-BE8868C7C1DE}"/>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0" name="テキスト ボックス 99">
          <a:extLst>
            <a:ext uri="{FF2B5EF4-FFF2-40B4-BE49-F238E27FC236}">
              <a16:creationId xmlns:a16="http://schemas.microsoft.com/office/drawing/2014/main" id="{E2B29F2F-997C-4148-A0F0-4C38D8EE34DD}"/>
            </a:ext>
          </a:extLst>
        </xdr:cNvPr>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1" name="直線コネクタ 100">
          <a:extLst>
            <a:ext uri="{FF2B5EF4-FFF2-40B4-BE49-F238E27FC236}">
              <a16:creationId xmlns:a16="http://schemas.microsoft.com/office/drawing/2014/main" id="{845A27D3-E281-4056-9895-DB07D22B581C}"/>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02" name="テキスト ボックス 101">
          <a:extLst>
            <a:ext uri="{FF2B5EF4-FFF2-40B4-BE49-F238E27FC236}">
              <a16:creationId xmlns:a16="http://schemas.microsoft.com/office/drawing/2014/main" id="{BE005A13-958B-49A5-9EAF-C2C2D09561CB}"/>
            </a:ext>
          </a:extLst>
        </xdr:cNvPr>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3" name="直線コネクタ 102">
          <a:extLst>
            <a:ext uri="{FF2B5EF4-FFF2-40B4-BE49-F238E27FC236}">
              <a16:creationId xmlns:a16="http://schemas.microsoft.com/office/drawing/2014/main" id="{BE2381E0-0CBC-4656-90BD-B58D0EE183E8}"/>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04" name="テキスト ボックス 103">
          <a:extLst>
            <a:ext uri="{FF2B5EF4-FFF2-40B4-BE49-F238E27FC236}">
              <a16:creationId xmlns:a16="http://schemas.microsoft.com/office/drawing/2014/main" id="{66BE7019-FE53-4BE0-B4DF-4D6AAD6B4122}"/>
            </a:ext>
          </a:extLst>
        </xdr:cNvPr>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5" name="直線コネクタ 104">
          <a:extLst>
            <a:ext uri="{FF2B5EF4-FFF2-40B4-BE49-F238E27FC236}">
              <a16:creationId xmlns:a16="http://schemas.microsoft.com/office/drawing/2014/main" id="{095578EB-F8EB-4E91-80BB-F57840D3F2D8}"/>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6" name="テキスト ボックス 105">
          <a:extLst>
            <a:ext uri="{FF2B5EF4-FFF2-40B4-BE49-F238E27FC236}">
              <a16:creationId xmlns:a16="http://schemas.microsoft.com/office/drawing/2014/main" id="{BCF8F3C7-7A3F-465D-BC9E-926E6BEBB06B}"/>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7" name="【図書館】&#10;一人当たり面積グラフ枠">
          <a:extLst>
            <a:ext uri="{FF2B5EF4-FFF2-40B4-BE49-F238E27FC236}">
              <a16:creationId xmlns:a16="http://schemas.microsoft.com/office/drawing/2014/main" id="{2C1EC3BC-4FAC-4821-83C5-B1CF97B470B4}"/>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30480</xdr:rowOff>
    </xdr:from>
    <xdr:to>
      <xdr:col>54</xdr:col>
      <xdr:colOff>189865</xdr:colOff>
      <xdr:row>42</xdr:row>
      <xdr:rowOff>63137</xdr:rowOff>
    </xdr:to>
    <xdr:cxnSp macro="">
      <xdr:nvCxnSpPr>
        <xdr:cNvPr id="108" name="直線コネクタ 107">
          <a:extLst>
            <a:ext uri="{FF2B5EF4-FFF2-40B4-BE49-F238E27FC236}">
              <a16:creationId xmlns:a16="http://schemas.microsoft.com/office/drawing/2014/main" id="{1708C530-1CF1-4CF5-9CBA-3A3F1CB2851A}"/>
            </a:ext>
          </a:extLst>
        </xdr:cNvPr>
        <xdr:cNvCxnSpPr/>
      </xdr:nvCxnSpPr>
      <xdr:spPr>
        <a:xfrm flipV="1">
          <a:off x="10476865" y="5859780"/>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66964</xdr:rowOff>
    </xdr:from>
    <xdr:ext cx="469744" cy="259045"/>
    <xdr:sp macro="" textlink="">
      <xdr:nvSpPr>
        <xdr:cNvPr id="109" name="【図書館】&#10;一人当たり面積最小値テキスト">
          <a:extLst>
            <a:ext uri="{FF2B5EF4-FFF2-40B4-BE49-F238E27FC236}">
              <a16:creationId xmlns:a16="http://schemas.microsoft.com/office/drawing/2014/main" id="{9EB91ABE-A3DA-44DE-846E-A92CA7833CDF}"/>
            </a:ext>
          </a:extLst>
        </xdr:cNvPr>
        <xdr:cNvSpPr txBox="1"/>
      </xdr:nvSpPr>
      <xdr:spPr>
        <a:xfrm>
          <a:off x="10515600" y="7267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63137</xdr:rowOff>
    </xdr:from>
    <xdr:to>
      <xdr:col>55</xdr:col>
      <xdr:colOff>88900</xdr:colOff>
      <xdr:row>42</xdr:row>
      <xdr:rowOff>63137</xdr:rowOff>
    </xdr:to>
    <xdr:cxnSp macro="">
      <xdr:nvCxnSpPr>
        <xdr:cNvPr id="110" name="直線コネクタ 109">
          <a:extLst>
            <a:ext uri="{FF2B5EF4-FFF2-40B4-BE49-F238E27FC236}">
              <a16:creationId xmlns:a16="http://schemas.microsoft.com/office/drawing/2014/main" id="{F2B118B2-7580-49C7-A0D5-46444FBD2C83}"/>
            </a:ext>
          </a:extLst>
        </xdr:cNvPr>
        <xdr:cNvCxnSpPr/>
      </xdr:nvCxnSpPr>
      <xdr:spPr>
        <a:xfrm>
          <a:off x="10388600" y="7264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148607</xdr:rowOff>
    </xdr:from>
    <xdr:ext cx="469744" cy="259045"/>
    <xdr:sp macro="" textlink="">
      <xdr:nvSpPr>
        <xdr:cNvPr id="111" name="【図書館】&#10;一人当たり面積最大値テキスト">
          <a:extLst>
            <a:ext uri="{FF2B5EF4-FFF2-40B4-BE49-F238E27FC236}">
              <a16:creationId xmlns:a16="http://schemas.microsoft.com/office/drawing/2014/main" id="{F8527874-4263-4F88-99B2-644A1D0357CB}"/>
            </a:ext>
          </a:extLst>
        </xdr:cNvPr>
        <xdr:cNvSpPr txBox="1"/>
      </xdr:nvSpPr>
      <xdr:spPr>
        <a:xfrm>
          <a:off x="10515600" y="563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30480</xdr:rowOff>
    </xdr:from>
    <xdr:to>
      <xdr:col>55</xdr:col>
      <xdr:colOff>88900</xdr:colOff>
      <xdr:row>34</xdr:row>
      <xdr:rowOff>30480</xdr:rowOff>
    </xdr:to>
    <xdr:cxnSp macro="">
      <xdr:nvCxnSpPr>
        <xdr:cNvPr id="112" name="直線コネクタ 111">
          <a:extLst>
            <a:ext uri="{FF2B5EF4-FFF2-40B4-BE49-F238E27FC236}">
              <a16:creationId xmlns:a16="http://schemas.microsoft.com/office/drawing/2014/main" id="{DF75FDBD-8462-4528-8726-59CC6EAD8352}"/>
            </a:ext>
          </a:extLst>
        </xdr:cNvPr>
        <xdr:cNvCxnSpPr/>
      </xdr:nvCxnSpPr>
      <xdr:spPr>
        <a:xfrm>
          <a:off x="10388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3827</xdr:rowOff>
    </xdr:from>
    <xdr:ext cx="469744" cy="259045"/>
    <xdr:sp macro="" textlink="">
      <xdr:nvSpPr>
        <xdr:cNvPr id="113" name="【図書館】&#10;一人当たり面積平均値テキスト">
          <a:extLst>
            <a:ext uri="{FF2B5EF4-FFF2-40B4-BE49-F238E27FC236}">
              <a16:creationId xmlns:a16="http://schemas.microsoft.com/office/drawing/2014/main" id="{16A1C0CC-EE14-470D-A77E-7021320AEDF9}"/>
            </a:ext>
          </a:extLst>
        </xdr:cNvPr>
        <xdr:cNvSpPr txBox="1"/>
      </xdr:nvSpPr>
      <xdr:spPr>
        <a:xfrm>
          <a:off x="10515600" y="6861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25400</xdr:rowOff>
    </xdr:from>
    <xdr:to>
      <xdr:col>55</xdr:col>
      <xdr:colOff>50800</xdr:colOff>
      <xdr:row>40</xdr:row>
      <xdr:rowOff>127000</xdr:rowOff>
    </xdr:to>
    <xdr:sp macro="" textlink="">
      <xdr:nvSpPr>
        <xdr:cNvPr id="114" name="フローチャート: 判断 113">
          <a:extLst>
            <a:ext uri="{FF2B5EF4-FFF2-40B4-BE49-F238E27FC236}">
              <a16:creationId xmlns:a16="http://schemas.microsoft.com/office/drawing/2014/main" id="{1F9128B5-A67B-43B9-B7F1-AFF36D11C9F5}"/>
            </a:ext>
          </a:extLst>
        </xdr:cNvPr>
        <xdr:cNvSpPr/>
      </xdr:nvSpPr>
      <xdr:spPr>
        <a:xfrm>
          <a:off x="10426700" y="688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18869</xdr:rowOff>
    </xdr:from>
    <xdr:to>
      <xdr:col>50</xdr:col>
      <xdr:colOff>165100</xdr:colOff>
      <xdr:row>40</xdr:row>
      <xdr:rowOff>120469</xdr:rowOff>
    </xdr:to>
    <xdr:sp macro="" textlink="">
      <xdr:nvSpPr>
        <xdr:cNvPr id="115" name="フローチャート: 判断 114">
          <a:extLst>
            <a:ext uri="{FF2B5EF4-FFF2-40B4-BE49-F238E27FC236}">
              <a16:creationId xmlns:a16="http://schemas.microsoft.com/office/drawing/2014/main" id="{7496383F-5C42-496D-8316-F4FEE7BFDD08}"/>
            </a:ext>
          </a:extLst>
        </xdr:cNvPr>
        <xdr:cNvSpPr/>
      </xdr:nvSpPr>
      <xdr:spPr>
        <a:xfrm>
          <a:off x="9588500" y="6876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40</xdr:row>
      <xdr:rowOff>111596</xdr:rowOff>
    </xdr:from>
    <xdr:ext cx="469744" cy="259045"/>
    <xdr:sp macro="" textlink="">
      <xdr:nvSpPr>
        <xdr:cNvPr id="116" name="n_1aveValue【図書館】&#10;一人当たり面積">
          <a:extLst>
            <a:ext uri="{FF2B5EF4-FFF2-40B4-BE49-F238E27FC236}">
              <a16:creationId xmlns:a16="http://schemas.microsoft.com/office/drawing/2014/main" id="{00FA618D-E495-486A-A471-27317F17CB95}"/>
            </a:ext>
          </a:extLst>
        </xdr:cNvPr>
        <xdr:cNvSpPr txBox="1"/>
      </xdr:nvSpPr>
      <xdr:spPr>
        <a:xfrm>
          <a:off x="9391727" y="6969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40</xdr:row>
      <xdr:rowOff>9072</xdr:rowOff>
    </xdr:from>
    <xdr:to>
      <xdr:col>46</xdr:col>
      <xdr:colOff>38100</xdr:colOff>
      <xdr:row>40</xdr:row>
      <xdr:rowOff>110672</xdr:rowOff>
    </xdr:to>
    <xdr:sp macro="" textlink="">
      <xdr:nvSpPr>
        <xdr:cNvPr id="117" name="フローチャート: 判断 116">
          <a:extLst>
            <a:ext uri="{FF2B5EF4-FFF2-40B4-BE49-F238E27FC236}">
              <a16:creationId xmlns:a16="http://schemas.microsoft.com/office/drawing/2014/main" id="{29830754-D396-492A-86BF-34D9863608FE}"/>
            </a:ext>
          </a:extLst>
        </xdr:cNvPr>
        <xdr:cNvSpPr/>
      </xdr:nvSpPr>
      <xdr:spPr>
        <a:xfrm>
          <a:off x="8699500" y="6867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40</xdr:row>
      <xdr:rowOff>101799</xdr:rowOff>
    </xdr:from>
    <xdr:ext cx="469744" cy="259045"/>
    <xdr:sp macro="" textlink="">
      <xdr:nvSpPr>
        <xdr:cNvPr id="118" name="n_2aveValue【図書館】&#10;一人当たり面積">
          <a:extLst>
            <a:ext uri="{FF2B5EF4-FFF2-40B4-BE49-F238E27FC236}">
              <a16:creationId xmlns:a16="http://schemas.microsoft.com/office/drawing/2014/main" id="{AB671A66-4369-446D-9DA2-86FFE18EE279}"/>
            </a:ext>
          </a:extLst>
        </xdr:cNvPr>
        <xdr:cNvSpPr txBox="1"/>
      </xdr:nvSpPr>
      <xdr:spPr>
        <a:xfrm>
          <a:off x="8515427" y="6959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40</xdr:row>
      <xdr:rowOff>84183</xdr:rowOff>
    </xdr:from>
    <xdr:to>
      <xdr:col>41</xdr:col>
      <xdr:colOff>101600</xdr:colOff>
      <xdr:row>41</xdr:row>
      <xdr:rowOff>14333</xdr:rowOff>
    </xdr:to>
    <xdr:sp macro="" textlink="">
      <xdr:nvSpPr>
        <xdr:cNvPr id="119" name="フローチャート: 判断 118">
          <a:extLst>
            <a:ext uri="{FF2B5EF4-FFF2-40B4-BE49-F238E27FC236}">
              <a16:creationId xmlns:a16="http://schemas.microsoft.com/office/drawing/2014/main" id="{F0D2A711-AA3B-4CDE-9022-117A5E5A8212}"/>
            </a:ext>
          </a:extLst>
        </xdr:cNvPr>
        <xdr:cNvSpPr/>
      </xdr:nvSpPr>
      <xdr:spPr>
        <a:xfrm>
          <a:off x="7810500" y="6942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41</xdr:row>
      <xdr:rowOff>5460</xdr:rowOff>
    </xdr:from>
    <xdr:ext cx="469744" cy="259045"/>
    <xdr:sp macro="" textlink="">
      <xdr:nvSpPr>
        <xdr:cNvPr id="120" name="n_3aveValue【図書館】&#10;一人当たり面積">
          <a:extLst>
            <a:ext uri="{FF2B5EF4-FFF2-40B4-BE49-F238E27FC236}">
              <a16:creationId xmlns:a16="http://schemas.microsoft.com/office/drawing/2014/main" id="{3340A619-48B4-45EB-A897-228BC3EE3FC2}"/>
            </a:ext>
          </a:extLst>
        </xdr:cNvPr>
        <xdr:cNvSpPr txBox="1"/>
      </xdr:nvSpPr>
      <xdr:spPr>
        <a:xfrm>
          <a:off x="7626427" y="7034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F9CC9F43-32BD-46C5-B2D1-76BE9A20E52E}"/>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2CB399E7-5902-4060-90B3-0F28E81344C1}"/>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A91153C3-21D4-4246-9702-278F9426086E}"/>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9E3FE171-4EFD-49CD-B5F4-2209DEEC2142}"/>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D951FE2C-C7E1-4A77-B6CA-00D91773345C}"/>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126637</xdr:rowOff>
    </xdr:from>
    <xdr:to>
      <xdr:col>50</xdr:col>
      <xdr:colOff>165100</xdr:colOff>
      <xdr:row>39</xdr:row>
      <xdr:rowOff>56787</xdr:rowOff>
    </xdr:to>
    <xdr:sp macro="" textlink="">
      <xdr:nvSpPr>
        <xdr:cNvPr id="126" name="楕円 125">
          <a:extLst>
            <a:ext uri="{FF2B5EF4-FFF2-40B4-BE49-F238E27FC236}">
              <a16:creationId xmlns:a16="http://schemas.microsoft.com/office/drawing/2014/main" id="{B41D17E3-9432-4AB2-9387-A38320D0C7E0}"/>
            </a:ext>
          </a:extLst>
        </xdr:cNvPr>
        <xdr:cNvSpPr/>
      </xdr:nvSpPr>
      <xdr:spPr>
        <a:xfrm>
          <a:off x="9588500" y="6641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123372</xdr:rowOff>
    </xdr:from>
    <xdr:to>
      <xdr:col>46</xdr:col>
      <xdr:colOff>38100</xdr:colOff>
      <xdr:row>39</xdr:row>
      <xdr:rowOff>53522</xdr:rowOff>
    </xdr:to>
    <xdr:sp macro="" textlink="">
      <xdr:nvSpPr>
        <xdr:cNvPr id="127" name="楕円 126">
          <a:extLst>
            <a:ext uri="{FF2B5EF4-FFF2-40B4-BE49-F238E27FC236}">
              <a16:creationId xmlns:a16="http://schemas.microsoft.com/office/drawing/2014/main" id="{1D717AEC-FAC0-4A95-8485-1F23F21D332B}"/>
            </a:ext>
          </a:extLst>
        </xdr:cNvPr>
        <xdr:cNvSpPr/>
      </xdr:nvSpPr>
      <xdr:spPr>
        <a:xfrm>
          <a:off x="8699500" y="663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2722</xdr:rowOff>
    </xdr:from>
    <xdr:to>
      <xdr:col>50</xdr:col>
      <xdr:colOff>114300</xdr:colOff>
      <xdr:row>39</xdr:row>
      <xdr:rowOff>5987</xdr:rowOff>
    </xdr:to>
    <xdr:cxnSp macro="">
      <xdr:nvCxnSpPr>
        <xdr:cNvPr id="128" name="直線コネクタ 127">
          <a:extLst>
            <a:ext uri="{FF2B5EF4-FFF2-40B4-BE49-F238E27FC236}">
              <a16:creationId xmlns:a16="http://schemas.microsoft.com/office/drawing/2014/main" id="{528DC6D0-B02F-4C33-A488-C80D74D77528}"/>
            </a:ext>
          </a:extLst>
        </xdr:cNvPr>
        <xdr:cNvCxnSpPr/>
      </xdr:nvCxnSpPr>
      <xdr:spPr>
        <a:xfrm>
          <a:off x="8750300" y="6689272"/>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146231</xdr:rowOff>
    </xdr:from>
    <xdr:to>
      <xdr:col>41</xdr:col>
      <xdr:colOff>101600</xdr:colOff>
      <xdr:row>39</xdr:row>
      <xdr:rowOff>76381</xdr:rowOff>
    </xdr:to>
    <xdr:sp macro="" textlink="">
      <xdr:nvSpPr>
        <xdr:cNvPr id="129" name="楕円 128">
          <a:extLst>
            <a:ext uri="{FF2B5EF4-FFF2-40B4-BE49-F238E27FC236}">
              <a16:creationId xmlns:a16="http://schemas.microsoft.com/office/drawing/2014/main" id="{B3DB436C-A018-426B-8149-EE3D53F2C690}"/>
            </a:ext>
          </a:extLst>
        </xdr:cNvPr>
        <xdr:cNvSpPr/>
      </xdr:nvSpPr>
      <xdr:spPr>
        <a:xfrm>
          <a:off x="7810500" y="6661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2722</xdr:rowOff>
    </xdr:from>
    <xdr:to>
      <xdr:col>45</xdr:col>
      <xdr:colOff>177800</xdr:colOff>
      <xdr:row>39</xdr:row>
      <xdr:rowOff>25581</xdr:rowOff>
    </xdr:to>
    <xdr:cxnSp macro="">
      <xdr:nvCxnSpPr>
        <xdr:cNvPr id="130" name="直線コネクタ 129">
          <a:extLst>
            <a:ext uri="{FF2B5EF4-FFF2-40B4-BE49-F238E27FC236}">
              <a16:creationId xmlns:a16="http://schemas.microsoft.com/office/drawing/2014/main" id="{97AE155C-61F8-4F8A-BC6B-2B7D28B9B8D5}"/>
            </a:ext>
          </a:extLst>
        </xdr:cNvPr>
        <xdr:cNvCxnSpPr/>
      </xdr:nvCxnSpPr>
      <xdr:spPr>
        <a:xfrm flipV="1">
          <a:off x="7861300" y="6689272"/>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73314</xdr:rowOff>
    </xdr:from>
    <xdr:ext cx="469744" cy="259045"/>
    <xdr:sp macro="" textlink="">
      <xdr:nvSpPr>
        <xdr:cNvPr id="131" name="n_1mainValue【図書館】&#10;一人当たり面積">
          <a:extLst>
            <a:ext uri="{FF2B5EF4-FFF2-40B4-BE49-F238E27FC236}">
              <a16:creationId xmlns:a16="http://schemas.microsoft.com/office/drawing/2014/main" id="{9F795CD6-DBE7-49C9-9116-BF0789B6DBE6}"/>
            </a:ext>
          </a:extLst>
        </xdr:cNvPr>
        <xdr:cNvSpPr txBox="1"/>
      </xdr:nvSpPr>
      <xdr:spPr>
        <a:xfrm>
          <a:off x="9391727" y="6416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70049</xdr:rowOff>
    </xdr:from>
    <xdr:ext cx="469744" cy="259045"/>
    <xdr:sp macro="" textlink="">
      <xdr:nvSpPr>
        <xdr:cNvPr id="132" name="n_2mainValue【図書館】&#10;一人当たり面積">
          <a:extLst>
            <a:ext uri="{FF2B5EF4-FFF2-40B4-BE49-F238E27FC236}">
              <a16:creationId xmlns:a16="http://schemas.microsoft.com/office/drawing/2014/main" id="{D8D6507D-6A53-43A2-9F3C-D878B94CE9B9}"/>
            </a:ext>
          </a:extLst>
        </xdr:cNvPr>
        <xdr:cNvSpPr txBox="1"/>
      </xdr:nvSpPr>
      <xdr:spPr>
        <a:xfrm>
          <a:off x="8515427" y="6413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92908</xdr:rowOff>
    </xdr:from>
    <xdr:ext cx="469744" cy="259045"/>
    <xdr:sp macro="" textlink="">
      <xdr:nvSpPr>
        <xdr:cNvPr id="133" name="n_3mainValue【図書館】&#10;一人当たり面積">
          <a:extLst>
            <a:ext uri="{FF2B5EF4-FFF2-40B4-BE49-F238E27FC236}">
              <a16:creationId xmlns:a16="http://schemas.microsoft.com/office/drawing/2014/main" id="{57B60358-950F-46EA-9549-B13E0DB23C77}"/>
            </a:ext>
          </a:extLst>
        </xdr:cNvPr>
        <xdr:cNvSpPr txBox="1"/>
      </xdr:nvSpPr>
      <xdr:spPr>
        <a:xfrm>
          <a:off x="7626427" y="6436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4" name="正方形/長方形 133">
          <a:extLst>
            <a:ext uri="{FF2B5EF4-FFF2-40B4-BE49-F238E27FC236}">
              <a16:creationId xmlns:a16="http://schemas.microsoft.com/office/drawing/2014/main" id="{BDB4CE38-B809-4212-A6D2-336C83B99FF3}"/>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5" name="正方形/長方形 134">
          <a:extLst>
            <a:ext uri="{FF2B5EF4-FFF2-40B4-BE49-F238E27FC236}">
              <a16:creationId xmlns:a16="http://schemas.microsoft.com/office/drawing/2014/main" id="{6E41D383-7C88-4107-A928-0BFD1DB5FECB}"/>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6" name="正方形/長方形 135">
          <a:extLst>
            <a:ext uri="{FF2B5EF4-FFF2-40B4-BE49-F238E27FC236}">
              <a16:creationId xmlns:a16="http://schemas.microsoft.com/office/drawing/2014/main" id="{E89EC6C0-C6BF-4FC7-9BB8-CDC312AD180A}"/>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7" name="正方形/長方形 136">
          <a:extLst>
            <a:ext uri="{FF2B5EF4-FFF2-40B4-BE49-F238E27FC236}">
              <a16:creationId xmlns:a16="http://schemas.microsoft.com/office/drawing/2014/main" id="{82C63984-BB3C-4F93-BEAA-AB95FD5DE749}"/>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8" name="正方形/長方形 137">
          <a:extLst>
            <a:ext uri="{FF2B5EF4-FFF2-40B4-BE49-F238E27FC236}">
              <a16:creationId xmlns:a16="http://schemas.microsoft.com/office/drawing/2014/main" id="{33C63767-2012-450B-8EED-AEF6B3AC3CE5}"/>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9" name="正方形/長方形 138">
          <a:extLst>
            <a:ext uri="{FF2B5EF4-FFF2-40B4-BE49-F238E27FC236}">
              <a16:creationId xmlns:a16="http://schemas.microsoft.com/office/drawing/2014/main" id="{404145D8-540D-4F3D-8B80-C9C790E8A665}"/>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0" name="正方形/長方形 139">
          <a:extLst>
            <a:ext uri="{FF2B5EF4-FFF2-40B4-BE49-F238E27FC236}">
              <a16:creationId xmlns:a16="http://schemas.microsoft.com/office/drawing/2014/main" id="{A5A7DB16-E05F-4C60-A460-A385636EE4F3}"/>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1" name="正方形/長方形 140">
          <a:extLst>
            <a:ext uri="{FF2B5EF4-FFF2-40B4-BE49-F238E27FC236}">
              <a16:creationId xmlns:a16="http://schemas.microsoft.com/office/drawing/2014/main" id="{25826448-0E7E-480B-8670-54FB1BE638CC}"/>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2" name="テキスト ボックス 141">
          <a:extLst>
            <a:ext uri="{FF2B5EF4-FFF2-40B4-BE49-F238E27FC236}">
              <a16:creationId xmlns:a16="http://schemas.microsoft.com/office/drawing/2014/main" id="{74DE4285-88FB-4B6F-8244-94B45D91CF09}"/>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3" name="直線コネクタ 142">
          <a:extLst>
            <a:ext uri="{FF2B5EF4-FFF2-40B4-BE49-F238E27FC236}">
              <a16:creationId xmlns:a16="http://schemas.microsoft.com/office/drawing/2014/main" id="{B1418A92-EF60-44DC-894E-EDF820517628}"/>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4" name="テキスト ボックス 143">
          <a:extLst>
            <a:ext uri="{FF2B5EF4-FFF2-40B4-BE49-F238E27FC236}">
              <a16:creationId xmlns:a16="http://schemas.microsoft.com/office/drawing/2014/main" id="{BC7A81A6-2171-4AE1-8F2D-FFE1BE7E5E48}"/>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5" name="直線コネクタ 144">
          <a:extLst>
            <a:ext uri="{FF2B5EF4-FFF2-40B4-BE49-F238E27FC236}">
              <a16:creationId xmlns:a16="http://schemas.microsoft.com/office/drawing/2014/main" id="{85E6E4F7-BB77-489B-8BFC-CD6BF524E4FD}"/>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6" name="テキスト ボックス 145">
          <a:extLst>
            <a:ext uri="{FF2B5EF4-FFF2-40B4-BE49-F238E27FC236}">
              <a16:creationId xmlns:a16="http://schemas.microsoft.com/office/drawing/2014/main" id="{7519C417-66EB-4BC0-AFC4-92EC3D6652BF}"/>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7" name="直線コネクタ 146">
          <a:extLst>
            <a:ext uri="{FF2B5EF4-FFF2-40B4-BE49-F238E27FC236}">
              <a16:creationId xmlns:a16="http://schemas.microsoft.com/office/drawing/2014/main" id="{5B4D8D92-1EB4-4B0D-A85C-2D13B82F393A}"/>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8" name="テキスト ボックス 147">
          <a:extLst>
            <a:ext uri="{FF2B5EF4-FFF2-40B4-BE49-F238E27FC236}">
              <a16:creationId xmlns:a16="http://schemas.microsoft.com/office/drawing/2014/main" id="{FA504B0C-EE12-479E-91F4-7F9B8C5B64F6}"/>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9" name="直線コネクタ 148">
          <a:extLst>
            <a:ext uri="{FF2B5EF4-FFF2-40B4-BE49-F238E27FC236}">
              <a16:creationId xmlns:a16="http://schemas.microsoft.com/office/drawing/2014/main" id="{B92DC0D7-7E3E-46B5-B449-75D6890E1552}"/>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0" name="テキスト ボックス 149">
          <a:extLst>
            <a:ext uri="{FF2B5EF4-FFF2-40B4-BE49-F238E27FC236}">
              <a16:creationId xmlns:a16="http://schemas.microsoft.com/office/drawing/2014/main" id="{59BD095E-F401-4D68-93D3-C0CF2D5D37F7}"/>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1" name="直線コネクタ 150">
          <a:extLst>
            <a:ext uri="{FF2B5EF4-FFF2-40B4-BE49-F238E27FC236}">
              <a16:creationId xmlns:a16="http://schemas.microsoft.com/office/drawing/2014/main" id="{9CD46338-C990-4A7F-9AC9-FA26D7834572}"/>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2" name="テキスト ボックス 151">
          <a:extLst>
            <a:ext uri="{FF2B5EF4-FFF2-40B4-BE49-F238E27FC236}">
              <a16:creationId xmlns:a16="http://schemas.microsoft.com/office/drawing/2014/main" id="{5513F5F6-563E-438D-948B-800B9C844E66}"/>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3" name="直線コネクタ 152">
          <a:extLst>
            <a:ext uri="{FF2B5EF4-FFF2-40B4-BE49-F238E27FC236}">
              <a16:creationId xmlns:a16="http://schemas.microsoft.com/office/drawing/2014/main" id="{45C7BCDF-AD1D-4454-BA79-25448B49366F}"/>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54" name="テキスト ボックス 153">
          <a:extLst>
            <a:ext uri="{FF2B5EF4-FFF2-40B4-BE49-F238E27FC236}">
              <a16:creationId xmlns:a16="http://schemas.microsoft.com/office/drawing/2014/main" id="{62E4C347-B254-4549-947F-5329AC626AAB}"/>
            </a:ext>
          </a:extLst>
        </xdr:cNvPr>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5" name="直線コネクタ 154">
          <a:extLst>
            <a:ext uri="{FF2B5EF4-FFF2-40B4-BE49-F238E27FC236}">
              <a16:creationId xmlns:a16="http://schemas.microsoft.com/office/drawing/2014/main" id="{5052C98E-01C9-4F91-9B56-D013D2B7B4F2}"/>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6" name="テキスト ボックス 155">
          <a:extLst>
            <a:ext uri="{FF2B5EF4-FFF2-40B4-BE49-F238E27FC236}">
              <a16:creationId xmlns:a16="http://schemas.microsoft.com/office/drawing/2014/main" id="{B9E60D8C-177C-4712-84A8-21B1E71EAD05}"/>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7" name="【体育館・プール】&#10;有形固定資産減価償却率グラフ枠">
          <a:extLst>
            <a:ext uri="{FF2B5EF4-FFF2-40B4-BE49-F238E27FC236}">
              <a16:creationId xmlns:a16="http://schemas.microsoft.com/office/drawing/2014/main" id="{4622C010-E554-4314-B958-7EE4954AD743}"/>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59055</xdr:rowOff>
    </xdr:to>
    <xdr:cxnSp macro="">
      <xdr:nvCxnSpPr>
        <xdr:cNvPr id="158" name="直線コネクタ 157">
          <a:extLst>
            <a:ext uri="{FF2B5EF4-FFF2-40B4-BE49-F238E27FC236}">
              <a16:creationId xmlns:a16="http://schemas.microsoft.com/office/drawing/2014/main" id="{B5CF51D5-A71D-43A9-B4B6-7F8586EA1007}"/>
            </a:ext>
          </a:extLst>
        </xdr:cNvPr>
        <xdr:cNvCxnSpPr/>
      </xdr:nvCxnSpPr>
      <xdr:spPr>
        <a:xfrm flipV="1">
          <a:off x="4634865" y="9525000"/>
          <a:ext cx="0" cy="1506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62882</xdr:rowOff>
    </xdr:from>
    <xdr:ext cx="405111" cy="259045"/>
    <xdr:sp macro="" textlink="">
      <xdr:nvSpPr>
        <xdr:cNvPr id="159" name="【体育館・プール】&#10;有形固定資産減価償却率最小値テキスト">
          <a:extLst>
            <a:ext uri="{FF2B5EF4-FFF2-40B4-BE49-F238E27FC236}">
              <a16:creationId xmlns:a16="http://schemas.microsoft.com/office/drawing/2014/main" id="{8C59BF3B-6B03-494D-B30C-B95C4BF60C04}"/>
            </a:ext>
          </a:extLst>
        </xdr:cNvPr>
        <xdr:cNvSpPr txBox="1"/>
      </xdr:nvSpPr>
      <xdr:spPr>
        <a:xfrm>
          <a:off x="4673600" y="11035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59055</xdr:rowOff>
    </xdr:from>
    <xdr:to>
      <xdr:col>24</xdr:col>
      <xdr:colOff>152400</xdr:colOff>
      <xdr:row>64</xdr:row>
      <xdr:rowOff>59055</xdr:rowOff>
    </xdr:to>
    <xdr:cxnSp macro="">
      <xdr:nvCxnSpPr>
        <xdr:cNvPr id="160" name="直線コネクタ 159">
          <a:extLst>
            <a:ext uri="{FF2B5EF4-FFF2-40B4-BE49-F238E27FC236}">
              <a16:creationId xmlns:a16="http://schemas.microsoft.com/office/drawing/2014/main" id="{C0604301-6B5D-4D65-A31A-815C9B624F11}"/>
            </a:ext>
          </a:extLst>
        </xdr:cNvPr>
        <xdr:cNvCxnSpPr/>
      </xdr:nvCxnSpPr>
      <xdr:spPr>
        <a:xfrm>
          <a:off x="4546600" y="11031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161" name="【体育館・プール】&#10;有形固定資産減価償却率最大値テキスト">
          <a:extLst>
            <a:ext uri="{FF2B5EF4-FFF2-40B4-BE49-F238E27FC236}">
              <a16:creationId xmlns:a16="http://schemas.microsoft.com/office/drawing/2014/main" id="{09BC47CA-7EA8-4880-B965-60157AE43D7A}"/>
            </a:ext>
          </a:extLst>
        </xdr:cNvPr>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162" name="直線コネクタ 161">
          <a:extLst>
            <a:ext uri="{FF2B5EF4-FFF2-40B4-BE49-F238E27FC236}">
              <a16:creationId xmlns:a16="http://schemas.microsoft.com/office/drawing/2014/main" id="{421094FB-FFB7-4552-BE7B-40F51F190A0B}"/>
            </a:ext>
          </a:extLst>
        </xdr:cNvPr>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85742</xdr:rowOff>
    </xdr:from>
    <xdr:ext cx="405111" cy="259045"/>
    <xdr:sp macro="" textlink="">
      <xdr:nvSpPr>
        <xdr:cNvPr id="163" name="【体育館・プール】&#10;有形固定資産減価償却率平均値テキスト">
          <a:extLst>
            <a:ext uri="{FF2B5EF4-FFF2-40B4-BE49-F238E27FC236}">
              <a16:creationId xmlns:a16="http://schemas.microsoft.com/office/drawing/2014/main" id="{D03E1DE1-B183-450B-8768-BFEC26A4D2A7}"/>
            </a:ext>
          </a:extLst>
        </xdr:cNvPr>
        <xdr:cNvSpPr txBox="1"/>
      </xdr:nvSpPr>
      <xdr:spPr>
        <a:xfrm>
          <a:off x="4673600" y="102012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107315</xdr:rowOff>
    </xdr:from>
    <xdr:to>
      <xdr:col>24</xdr:col>
      <xdr:colOff>114300</xdr:colOff>
      <xdr:row>60</xdr:row>
      <xdr:rowOff>37465</xdr:rowOff>
    </xdr:to>
    <xdr:sp macro="" textlink="">
      <xdr:nvSpPr>
        <xdr:cNvPr id="164" name="フローチャート: 判断 163">
          <a:extLst>
            <a:ext uri="{FF2B5EF4-FFF2-40B4-BE49-F238E27FC236}">
              <a16:creationId xmlns:a16="http://schemas.microsoft.com/office/drawing/2014/main" id="{48C763B5-593F-4034-BE3C-8ACC4F31E50E}"/>
            </a:ext>
          </a:extLst>
        </xdr:cNvPr>
        <xdr:cNvSpPr/>
      </xdr:nvSpPr>
      <xdr:spPr>
        <a:xfrm>
          <a:off x="4584700" y="1022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95885</xdr:rowOff>
    </xdr:from>
    <xdr:to>
      <xdr:col>20</xdr:col>
      <xdr:colOff>38100</xdr:colOff>
      <xdr:row>60</xdr:row>
      <xdr:rowOff>26035</xdr:rowOff>
    </xdr:to>
    <xdr:sp macro="" textlink="">
      <xdr:nvSpPr>
        <xdr:cNvPr id="165" name="フローチャート: 判断 164">
          <a:extLst>
            <a:ext uri="{FF2B5EF4-FFF2-40B4-BE49-F238E27FC236}">
              <a16:creationId xmlns:a16="http://schemas.microsoft.com/office/drawing/2014/main" id="{03E259AE-2124-416D-9F48-789701DE4F8F}"/>
            </a:ext>
          </a:extLst>
        </xdr:cNvPr>
        <xdr:cNvSpPr/>
      </xdr:nvSpPr>
      <xdr:spPr>
        <a:xfrm>
          <a:off x="3746500" y="1021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58</xdr:row>
      <xdr:rowOff>42562</xdr:rowOff>
    </xdr:from>
    <xdr:ext cx="405111" cy="259045"/>
    <xdr:sp macro="" textlink="">
      <xdr:nvSpPr>
        <xdr:cNvPr id="166" name="n_1aveValue【体育館・プール】&#10;有形固定資産減価償却率">
          <a:extLst>
            <a:ext uri="{FF2B5EF4-FFF2-40B4-BE49-F238E27FC236}">
              <a16:creationId xmlns:a16="http://schemas.microsoft.com/office/drawing/2014/main" id="{0B654389-8E2F-4012-A9CE-D8A670A2DD3E}"/>
            </a:ext>
          </a:extLst>
        </xdr:cNvPr>
        <xdr:cNvSpPr txBox="1"/>
      </xdr:nvSpPr>
      <xdr:spPr>
        <a:xfrm>
          <a:off x="3582044" y="9986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116840</xdr:rowOff>
    </xdr:from>
    <xdr:to>
      <xdr:col>15</xdr:col>
      <xdr:colOff>101600</xdr:colOff>
      <xdr:row>60</xdr:row>
      <xdr:rowOff>46990</xdr:rowOff>
    </xdr:to>
    <xdr:sp macro="" textlink="">
      <xdr:nvSpPr>
        <xdr:cNvPr id="167" name="フローチャート: 判断 166">
          <a:extLst>
            <a:ext uri="{FF2B5EF4-FFF2-40B4-BE49-F238E27FC236}">
              <a16:creationId xmlns:a16="http://schemas.microsoft.com/office/drawing/2014/main" id="{B3F058A6-5937-48D9-BD98-83A54F0A0E83}"/>
            </a:ext>
          </a:extLst>
        </xdr:cNvPr>
        <xdr:cNvSpPr/>
      </xdr:nvSpPr>
      <xdr:spPr>
        <a:xfrm>
          <a:off x="2857500" y="1023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58</xdr:row>
      <xdr:rowOff>63517</xdr:rowOff>
    </xdr:from>
    <xdr:ext cx="405111" cy="259045"/>
    <xdr:sp macro="" textlink="">
      <xdr:nvSpPr>
        <xdr:cNvPr id="168" name="n_2aveValue【体育館・プール】&#10;有形固定資産減価償却率">
          <a:extLst>
            <a:ext uri="{FF2B5EF4-FFF2-40B4-BE49-F238E27FC236}">
              <a16:creationId xmlns:a16="http://schemas.microsoft.com/office/drawing/2014/main" id="{EAB80034-C3D5-4973-91F6-373ED269E28E}"/>
            </a:ext>
          </a:extLst>
        </xdr:cNvPr>
        <xdr:cNvSpPr txBox="1"/>
      </xdr:nvSpPr>
      <xdr:spPr>
        <a:xfrm>
          <a:off x="2705744" y="10007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38735</xdr:rowOff>
    </xdr:from>
    <xdr:to>
      <xdr:col>10</xdr:col>
      <xdr:colOff>165100</xdr:colOff>
      <xdr:row>59</xdr:row>
      <xdr:rowOff>140335</xdr:rowOff>
    </xdr:to>
    <xdr:sp macro="" textlink="">
      <xdr:nvSpPr>
        <xdr:cNvPr id="169" name="フローチャート: 判断 168">
          <a:extLst>
            <a:ext uri="{FF2B5EF4-FFF2-40B4-BE49-F238E27FC236}">
              <a16:creationId xmlns:a16="http://schemas.microsoft.com/office/drawing/2014/main" id="{B0262110-AE3B-4CB2-A991-17F419F6736B}"/>
            </a:ext>
          </a:extLst>
        </xdr:cNvPr>
        <xdr:cNvSpPr/>
      </xdr:nvSpPr>
      <xdr:spPr>
        <a:xfrm>
          <a:off x="1968500" y="1015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59</xdr:row>
      <xdr:rowOff>131462</xdr:rowOff>
    </xdr:from>
    <xdr:ext cx="405111" cy="259045"/>
    <xdr:sp macro="" textlink="">
      <xdr:nvSpPr>
        <xdr:cNvPr id="170" name="n_3aveValue【体育館・プール】&#10;有形固定資産減価償却率">
          <a:extLst>
            <a:ext uri="{FF2B5EF4-FFF2-40B4-BE49-F238E27FC236}">
              <a16:creationId xmlns:a16="http://schemas.microsoft.com/office/drawing/2014/main" id="{1E7F8BEF-22C3-423E-B7B3-A5C6A641988A}"/>
            </a:ext>
          </a:extLst>
        </xdr:cNvPr>
        <xdr:cNvSpPr txBox="1"/>
      </xdr:nvSpPr>
      <xdr:spPr>
        <a:xfrm>
          <a:off x="1816744" y="10247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71" name="テキスト ボックス 170">
          <a:extLst>
            <a:ext uri="{FF2B5EF4-FFF2-40B4-BE49-F238E27FC236}">
              <a16:creationId xmlns:a16="http://schemas.microsoft.com/office/drawing/2014/main" id="{69024C08-6792-4E79-9633-9B158AAD05BB}"/>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2" name="テキスト ボックス 171">
          <a:extLst>
            <a:ext uri="{FF2B5EF4-FFF2-40B4-BE49-F238E27FC236}">
              <a16:creationId xmlns:a16="http://schemas.microsoft.com/office/drawing/2014/main" id="{7FD9DB7B-3426-48DF-BABC-855AF1D87B69}"/>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3" name="テキスト ボックス 172">
          <a:extLst>
            <a:ext uri="{FF2B5EF4-FFF2-40B4-BE49-F238E27FC236}">
              <a16:creationId xmlns:a16="http://schemas.microsoft.com/office/drawing/2014/main" id="{14E159A2-FD31-4C10-830F-3D603460A91B}"/>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4" name="テキスト ボックス 173">
          <a:extLst>
            <a:ext uri="{FF2B5EF4-FFF2-40B4-BE49-F238E27FC236}">
              <a16:creationId xmlns:a16="http://schemas.microsoft.com/office/drawing/2014/main" id="{2C0740AC-D818-427B-8DBB-EE8EEE230C44}"/>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5" name="テキスト ボックス 174">
          <a:extLst>
            <a:ext uri="{FF2B5EF4-FFF2-40B4-BE49-F238E27FC236}">
              <a16:creationId xmlns:a16="http://schemas.microsoft.com/office/drawing/2014/main" id="{A905ADEA-0729-4AA9-A1C9-C1400ACCFD39}"/>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156845</xdr:rowOff>
    </xdr:from>
    <xdr:to>
      <xdr:col>20</xdr:col>
      <xdr:colOff>38100</xdr:colOff>
      <xdr:row>60</xdr:row>
      <xdr:rowOff>86995</xdr:rowOff>
    </xdr:to>
    <xdr:sp macro="" textlink="">
      <xdr:nvSpPr>
        <xdr:cNvPr id="176" name="楕円 175">
          <a:extLst>
            <a:ext uri="{FF2B5EF4-FFF2-40B4-BE49-F238E27FC236}">
              <a16:creationId xmlns:a16="http://schemas.microsoft.com/office/drawing/2014/main" id="{ADDBCF0C-8A17-4E17-9DC7-0A078CCCA46C}"/>
            </a:ext>
          </a:extLst>
        </xdr:cNvPr>
        <xdr:cNvSpPr/>
      </xdr:nvSpPr>
      <xdr:spPr>
        <a:xfrm>
          <a:off x="3746500" y="1027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23495</xdr:rowOff>
    </xdr:from>
    <xdr:to>
      <xdr:col>15</xdr:col>
      <xdr:colOff>101600</xdr:colOff>
      <xdr:row>60</xdr:row>
      <xdr:rowOff>125095</xdr:rowOff>
    </xdr:to>
    <xdr:sp macro="" textlink="">
      <xdr:nvSpPr>
        <xdr:cNvPr id="177" name="楕円 176">
          <a:extLst>
            <a:ext uri="{FF2B5EF4-FFF2-40B4-BE49-F238E27FC236}">
              <a16:creationId xmlns:a16="http://schemas.microsoft.com/office/drawing/2014/main" id="{4F5934B6-4106-4232-A168-2D9497403658}"/>
            </a:ext>
          </a:extLst>
        </xdr:cNvPr>
        <xdr:cNvSpPr/>
      </xdr:nvSpPr>
      <xdr:spPr>
        <a:xfrm>
          <a:off x="2857500" y="10310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36195</xdr:rowOff>
    </xdr:from>
    <xdr:to>
      <xdr:col>19</xdr:col>
      <xdr:colOff>177800</xdr:colOff>
      <xdr:row>60</xdr:row>
      <xdr:rowOff>74295</xdr:rowOff>
    </xdr:to>
    <xdr:cxnSp macro="">
      <xdr:nvCxnSpPr>
        <xdr:cNvPr id="178" name="直線コネクタ 177">
          <a:extLst>
            <a:ext uri="{FF2B5EF4-FFF2-40B4-BE49-F238E27FC236}">
              <a16:creationId xmlns:a16="http://schemas.microsoft.com/office/drawing/2014/main" id="{F0A1551B-0EE7-46EB-828F-BE90767E8B9C}"/>
            </a:ext>
          </a:extLst>
        </xdr:cNvPr>
        <xdr:cNvCxnSpPr/>
      </xdr:nvCxnSpPr>
      <xdr:spPr>
        <a:xfrm flipV="1">
          <a:off x="2908300" y="1032319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111125</xdr:rowOff>
    </xdr:from>
    <xdr:to>
      <xdr:col>10</xdr:col>
      <xdr:colOff>165100</xdr:colOff>
      <xdr:row>58</xdr:row>
      <xdr:rowOff>41275</xdr:rowOff>
    </xdr:to>
    <xdr:sp macro="" textlink="">
      <xdr:nvSpPr>
        <xdr:cNvPr id="179" name="楕円 178">
          <a:extLst>
            <a:ext uri="{FF2B5EF4-FFF2-40B4-BE49-F238E27FC236}">
              <a16:creationId xmlns:a16="http://schemas.microsoft.com/office/drawing/2014/main" id="{9B909EEC-CF98-4372-BDD2-386B53A51765}"/>
            </a:ext>
          </a:extLst>
        </xdr:cNvPr>
        <xdr:cNvSpPr/>
      </xdr:nvSpPr>
      <xdr:spPr>
        <a:xfrm>
          <a:off x="1968500" y="9883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161925</xdr:rowOff>
    </xdr:from>
    <xdr:to>
      <xdr:col>15</xdr:col>
      <xdr:colOff>50800</xdr:colOff>
      <xdr:row>60</xdr:row>
      <xdr:rowOff>74295</xdr:rowOff>
    </xdr:to>
    <xdr:cxnSp macro="">
      <xdr:nvCxnSpPr>
        <xdr:cNvPr id="180" name="直線コネクタ 179">
          <a:extLst>
            <a:ext uri="{FF2B5EF4-FFF2-40B4-BE49-F238E27FC236}">
              <a16:creationId xmlns:a16="http://schemas.microsoft.com/office/drawing/2014/main" id="{B68DE2AA-992F-482B-9B2E-1738923F3803}"/>
            </a:ext>
          </a:extLst>
        </xdr:cNvPr>
        <xdr:cNvCxnSpPr/>
      </xdr:nvCxnSpPr>
      <xdr:spPr>
        <a:xfrm>
          <a:off x="2019300" y="9934575"/>
          <a:ext cx="889000" cy="426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78122</xdr:rowOff>
    </xdr:from>
    <xdr:ext cx="405111" cy="259045"/>
    <xdr:sp macro="" textlink="">
      <xdr:nvSpPr>
        <xdr:cNvPr id="181" name="n_1mainValue【体育館・プール】&#10;有形固定資産減価償却率">
          <a:extLst>
            <a:ext uri="{FF2B5EF4-FFF2-40B4-BE49-F238E27FC236}">
              <a16:creationId xmlns:a16="http://schemas.microsoft.com/office/drawing/2014/main" id="{669E0EDC-137B-4449-87C9-572C78F8169F}"/>
            </a:ext>
          </a:extLst>
        </xdr:cNvPr>
        <xdr:cNvSpPr txBox="1"/>
      </xdr:nvSpPr>
      <xdr:spPr>
        <a:xfrm>
          <a:off x="3582044" y="10365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116222</xdr:rowOff>
    </xdr:from>
    <xdr:ext cx="405111" cy="259045"/>
    <xdr:sp macro="" textlink="">
      <xdr:nvSpPr>
        <xdr:cNvPr id="182" name="n_2mainValue【体育館・プール】&#10;有形固定資産減価償却率">
          <a:extLst>
            <a:ext uri="{FF2B5EF4-FFF2-40B4-BE49-F238E27FC236}">
              <a16:creationId xmlns:a16="http://schemas.microsoft.com/office/drawing/2014/main" id="{00692E16-CD4B-41E8-894E-687215A84F07}"/>
            </a:ext>
          </a:extLst>
        </xdr:cNvPr>
        <xdr:cNvSpPr txBox="1"/>
      </xdr:nvSpPr>
      <xdr:spPr>
        <a:xfrm>
          <a:off x="2705744" y="10403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57802</xdr:rowOff>
    </xdr:from>
    <xdr:ext cx="405111" cy="259045"/>
    <xdr:sp macro="" textlink="">
      <xdr:nvSpPr>
        <xdr:cNvPr id="183" name="n_3mainValue【体育館・プール】&#10;有形固定資産減価償却率">
          <a:extLst>
            <a:ext uri="{FF2B5EF4-FFF2-40B4-BE49-F238E27FC236}">
              <a16:creationId xmlns:a16="http://schemas.microsoft.com/office/drawing/2014/main" id="{86BDA04A-A15A-4757-B3AB-B8B73F151996}"/>
            </a:ext>
          </a:extLst>
        </xdr:cNvPr>
        <xdr:cNvSpPr txBox="1"/>
      </xdr:nvSpPr>
      <xdr:spPr>
        <a:xfrm>
          <a:off x="1816744" y="9659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4" name="正方形/長方形 183">
          <a:extLst>
            <a:ext uri="{FF2B5EF4-FFF2-40B4-BE49-F238E27FC236}">
              <a16:creationId xmlns:a16="http://schemas.microsoft.com/office/drawing/2014/main" id="{B0CA75B1-41C3-4D2D-8562-E1C25323A37A}"/>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5" name="正方形/長方形 184">
          <a:extLst>
            <a:ext uri="{FF2B5EF4-FFF2-40B4-BE49-F238E27FC236}">
              <a16:creationId xmlns:a16="http://schemas.microsoft.com/office/drawing/2014/main" id="{17FD00FE-4EB9-44BD-A216-E3EDF01F301A}"/>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6" name="正方形/長方形 185">
          <a:extLst>
            <a:ext uri="{FF2B5EF4-FFF2-40B4-BE49-F238E27FC236}">
              <a16:creationId xmlns:a16="http://schemas.microsoft.com/office/drawing/2014/main" id="{01A63E9F-9BA9-4AB6-88EB-CA8B2B6F2B7F}"/>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7" name="正方形/長方形 186">
          <a:extLst>
            <a:ext uri="{FF2B5EF4-FFF2-40B4-BE49-F238E27FC236}">
              <a16:creationId xmlns:a16="http://schemas.microsoft.com/office/drawing/2014/main" id="{F4DB106E-483E-4BA2-B3E7-59E586793B12}"/>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8" name="正方形/長方形 187">
          <a:extLst>
            <a:ext uri="{FF2B5EF4-FFF2-40B4-BE49-F238E27FC236}">
              <a16:creationId xmlns:a16="http://schemas.microsoft.com/office/drawing/2014/main" id="{49CE78C0-7FD7-4824-B283-064930932892}"/>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9" name="正方形/長方形 188">
          <a:extLst>
            <a:ext uri="{FF2B5EF4-FFF2-40B4-BE49-F238E27FC236}">
              <a16:creationId xmlns:a16="http://schemas.microsoft.com/office/drawing/2014/main" id="{B9BC4DA6-7AB1-4B00-A0AF-5E4E7D5A5854}"/>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0" name="正方形/長方形 189">
          <a:extLst>
            <a:ext uri="{FF2B5EF4-FFF2-40B4-BE49-F238E27FC236}">
              <a16:creationId xmlns:a16="http://schemas.microsoft.com/office/drawing/2014/main" id="{93060B00-6E04-4F5B-A553-407C08AFE29F}"/>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1" name="正方形/長方形 190">
          <a:extLst>
            <a:ext uri="{FF2B5EF4-FFF2-40B4-BE49-F238E27FC236}">
              <a16:creationId xmlns:a16="http://schemas.microsoft.com/office/drawing/2014/main" id="{E6CCB198-359B-422C-AE29-DEF5EB430C73}"/>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2" name="テキスト ボックス 191">
          <a:extLst>
            <a:ext uri="{FF2B5EF4-FFF2-40B4-BE49-F238E27FC236}">
              <a16:creationId xmlns:a16="http://schemas.microsoft.com/office/drawing/2014/main" id="{E1B9B4C0-2F07-4330-A555-9E8A108F0D88}"/>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3" name="直線コネクタ 192">
          <a:extLst>
            <a:ext uri="{FF2B5EF4-FFF2-40B4-BE49-F238E27FC236}">
              <a16:creationId xmlns:a16="http://schemas.microsoft.com/office/drawing/2014/main" id="{EB6B8BBB-91AF-4223-8CDF-013D63D4FFC5}"/>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94" name="直線コネクタ 193">
          <a:extLst>
            <a:ext uri="{FF2B5EF4-FFF2-40B4-BE49-F238E27FC236}">
              <a16:creationId xmlns:a16="http://schemas.microsoft.com/office/drawing/2014/main" id="{19416163-B385-42CC-9084-4C2C364253D4}"/>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95" name="テキスト ボックス 194">
          <a:extLst>
            <a:ext uri="{FF2B5EF4-FFF2-40B4-BE49-F238E27FC236}">
              <a16:creationId xmlns:a16="http://schemas.microsoft.com/office/drawing/2014/main" id="{ABDEAB18-2774-444D-8C73-4B8C14D995D9}"/>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96" name="直線コネクタ 195">
          <a:extLst>
            <a:ext uri="{FF2B5EF4-FFF2-40B4-BE49-F238E27FC236}">
              <a16:creationId xmlns:a16="http://schemas.microsoft.com/office/drawing/2014/main" id="{20B9A13B-0E54-4BA8-A92E-E0731C337BA4}"/>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97" name="テキスト ボックス 196">
          <a:extLst>
            <a:ext uri="{FF2B5EF4-FFF2-40B4-BE49-F238E27FC236}">
              <a16:creationId xmlns:a16="http://schemas.microsoft.com/office/drawing/2014/main" id="{77666FEC-2540-476D-8B01-ED1D949BB94D}"/>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98" name="直線コネクタ 197">
          <a:extLst>
            <a:ext uri="{FF2B5EF4-FFF2-40B4-BE49-F238E27FC236}">
              <a16:creationId xmlns:a16="http://schemas.microsoft.com/office/drawing/2014/main" id="{906799FE-3623-4C06-A0CC-5250BD28B658}"/>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99" name="テキスト ボックス 198">
          <a:extLst>
            <a:ext uri="{FF2B5EF4-FFF2-40B4-BE49-F238E27FC236}">
              <a16:creationId xmlns:a16="http://schemas.microsoft.com/office/drawing/2014/main" id="{58E97F0A-EB58-4B01-A963-51B792314EC9}"/>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00" name="直線コネクタ 199">
          <a:extLst>
            <a:ext uri="{FF2B5EF4-FFF2-40B4-BE49-F238E27FC236}">
              <a16:creationId xmlns:a16="http://schemas.microsoft.com/office/drawing/2014/main" id="{B0414F10-50AF-4699-8511-600A9A644B4D}"/>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01" name="テキスト ボックス 200">
          <a:extLst>
            <a:ext uri="{FF2B5EF4-FFF2-40B4-BE49-F238E27FC236}">
              <a16:creationId xmlns:a16="http://schemas.microsoft.com/office/drawing/2014/main" id="{3231E18F-D251-4A41-81BB-B9E53EFAC800}"/>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02" name="直線コネクタ 201">
          <a:extLst>
            <a:ext uri="{FF2B5EF4-FFF2-40B4-BE49-F238E27FC236}">
              <a16:creationId xmlns:a16="http://schemas.microsoft.com/office/drawing/2014/main" id="{D5483BC7-3ADD-470D-96FE-EB2D33B11917}"/>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03" name="テキスト ボックス 202">
          <a:extLst>
            <a:ext uri="{FF2B5EF4-FFF2-40B4-BE49-F238E27FC236}">
              <a16:creationId xmlns:a16="http://schemas.microsoft.com/office/drawing/2014/main" id="{BA3EA287-8C40-4913-AB9D-BC1818B90C32}"/>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04" name="直線コネクタ 203">
          <a:extLst>
            <a:ext uri="{FF2B5EF4-FFF2-40B4-BE49-F238E27FC236}">
              <a16:creationId xmlns:a16="http://schemas.microsoft.com/office/drawing/2014/main" id="{CC20E923-ACE5-4473-B807-524A8C4B7BE2}"/>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05" name="テキスト ボックス 204">
          <a:extLst>
            <a:ext uri="{FF2B5EF4-FFF2-40B4-BE49-F238E27FC236}">
              <a16:creationId xmlns:a16="http://schemas.microsoft.com/office/drawing/2014/main" id="{C01EACD4-317C-4AB6-BEAE-1C270F19AE87}"/>
            </a:ext>
          </a:extLst>
        </xdr:cNvPr>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6" name="直線コネクタ 205">
          <a:extLst>
            <a:ext uri="{FF2B5EF4-FFF2-40B4-BE49-F238E27FC236}">
              <a16:creationId xmlns:a16="http://schemas.microsoft.com/office/drawing/2014/main" id="{9F58B39B-E485-4DE2-BEBC-E409DB1989B8}"/>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07" name="テキスト ボックス 206">
          <a:extLst>
            <a:ext uri="{FF2B5EF4-FFF2-40B4-BE49-F238E27FC236}">
              <a16:creationId xmlns:a16="http://schemas.microsoft.com/office/drawing/2014/main" id="{9E2F71AB-51E2-4F44-8B76-8C36D0713D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8" name="【体育館・プール】&#10;一人当たり面積グラフ枠">
          <a:extLst>
            <a:ext uri="{FF2B5EF4-FFF2-40B4-BE49-F238E27FC236}">
              <a16:creationId xmlns:a16="http://schemas.microsoft.com/office/drawing/2014/main" id="{F98D37F8-742B-4E09-B590-F7ECEFE7D5DB}"/>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35378</xdr:rowOff>
    </xdr:from>
    <xdr:to>
      <xdr:col>54</xdr:col>
      <xdr:colOff>189865</xdr:colOff>
      <xdr:row>64</xdr:row>
      <xdr:rowOff>59872</xdr:rowOff>
    </xdr:to>
    <xdr:cxnSp macro="">
      <xdr:nvCxnSpPr>
        <xdr:cNvPr id="209" name="直線コネクタ 208">
          <a:extLst>
            <a:ext uri="{FF2B5EF4-FFF2-40B4-BE49-F238E27FC236}">
              <a16:creationId xmlns:a16="http://schemas.microsoft.com/office/drawing/2014/main" id="{E9F987FF-F52C-4BB7-BA32-806BB1311AD9}"/>
            </a:ext>
          </a:extLst>
        </xdr:cNvPr>
        <xdr:cNvCxnSpPr/>
      </xdr:nvCxnSpPr>
      <xdr:spPr>
        <a:xfrm flipV="1">
          <a:off x="10476865" y="9465128"/>
          <a:ext cx="0" cy="1567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63699</xdr:rowOff>
    </xdr:from>
    <xdr:ext cx="469744" cy="259045"/>
    <xdr:sp macro="" textlink="">
      <xdr:nvSpPr>
        <xdr:cNvPr id="210" name="【体育館・プール】&#10;一人当たり面積最小値テキスト">
          <a:extLst>
            <a:ext uri="{FF2B5EF4-FFF2-40B4-BE49-F238E27FC236}">
              <a16:creationId xmlns:a16="http://schemas.microsoft.com/office/drawing/2014/main" id="{12ECD86A-9091-45A5-98B1-98F3ABF99EFF}"/>
            </a:ext>
          </a:extLst>
        </xdr:cNvPr>
        <xdr:cNvSpPr txBox="1"/>
      </xdr:nvSpPr>
      <xdr:spPr>
        <a:xfrm>
          <a:off x="10515600" y="11036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59872</xdr:rowOff>
    </xdr:from>
    <xdr:to>
      <xdr:col>55</xdr:col>
      <xdr:colOff>88900</xdr:colOff>
      <xdr:row>64</xdr:row>
      <xdr:rowOff>59872</xdr:rowOff>
    </xdr:to>
    <xdr:cxnSp macro="">
      <xdr:nvCxnSpPr>
        <xdr:cNvPr id="211" name="直線コネクタ 210">
          <a:extLst>
            <a:ext uri="{FF2B5EF4-FFF2-40B4-BE49-F238E27FC236}">
              <a16:creationId xmlns:a16="http://schemas.microsoft.com/office/drawing/2014/main" id="{10A4B461-C112-4481-A649-EA62751163E1}"/>
            </a:ext>
          </a:extLst>
        </xdr:cNvPr>
        <xdr:cNvCxnSpPr/>
      </xdr:nvCxnSpPr>
      <xdr:spPr>
        <a:xfrm>
          <a:off x="10388600" y="11032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153505</xdr:rowOff>
    </xdr:from>
    <xdr:ext cx="469744" cy="259045"/>
    <xdr:sp macro="" textlink="">
      <xdr:nvSpPr>
        <xdr:cNvPr id="212" name="【体育館・プール】&#10;一人当たり面積最大値テキスト">
          <a:extLst>
            <a:ext uri="{FF2B5EF4-FFF2-40B4-BE49-F238E27FC236}">
              <a16:creationId xmlns:a16="http://schemas.microsoft.com/office/drawing/2014/main" id="{CD7C8332-E520-4C1A-9DE3-AB1922FE2431}"/>
            </a:ext>
          </a:extLst>
        </xdr:cNvPr>
        <xdr:cNvSpPr txBox="1"/>
      </xdr:nvSpPr>
      <xdr:spPr>
        <a:xfrm>
          <a:off x="10515600" y="9240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35378</xdr:rowOff>
    </xdr:from>
    <xdr:to>
      <xdr:col>55</xdr:col>
      <xdr:colOff>88900</xdr:colOff>
      <xdr:row>55</xdr:row>
      <xdr:rowOff>35378</xdr:rowOff>
    </xdr:to>
    <xdr:cxnSp macro="">
      <xdr:nvCxnSpPr>
        <xdr:cNvPr id="213" name="直線コネクタ 212">
          <a:extLst>
            <a:ext uri="{FF2B5EF4-FFF2-40B4-BE49-F238E27FC236}">
              <a16:creationId xmlns:a16="http://schemas.microsoft.com/office/drawing/2014/main" id="{BBEB63FB-1147-4731-B0BB-C06B16A3D3F7}"/>
            </a:ext>
          </a:extLst>
        </xdr:cNvPr>
        <xdr:cNvCxnSpPr/>
      </xdr:nvCxnSpPr>
      <xdr:spPr>
        <a:xfrm>
          <a:off x="10388600" y="9465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156771</xdr:rowOff>
    </xdr:from>
    <xdr:ext cx="469744" cy="259045"/>
    <xdr:sp macro="" textlink="">
      <xdr:nvSpPr>
        <xdr:cNvPr id="214" name="【体育館・プール】&#10;一人当たり面積平均値テキスト">
          <a:extLst>
            <a:ext uri="{FF2B5EF4-FFF2-40B4-BE49-F238E27FC236}">
              <a16:creationId xmlns:a16="http://schemas.microsoft.com/office/drawing/2014/main" id="{03FE8210-276C-4CB8-9AC6-02DDC54CF1AD}"/>
            </a:ext>
          </a:extLst>
        </xdr:cNvPr>
        <xdr:cNvSpPr txBox="1"/>
      </xdr:nvSpPr>
      <xdr:spPr>
        <a:xfrm>
          <a:off x="10515600" y="106152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6894</xdr:rowOff>
    </xdr:from>
    <xdr:to>
      <xdr:col>55</xdr:col>
      <xdr:colOff>50800</xdr:colOff>
      <xdr:row>62</xdr:row>
      <xdr:rowOff>108494</xdr:rowOff>
    </xdr:to>
    <xdr:sp macro="" textlink="">
      <xdr:nvSpPr>
        <xdr:cNvPr id="215" name="フローチャート: 判断 214">
          <a:extLst>
            <a:ext uri="{FF2B5EF4-FFF2-40B4-BE49-F238E27FC236}">
              <a16:creationId xmlns:a16="http://schemas.microsoft.com/office/drawing/2014/main" id="{1403419F-D7A1-4568-9C0F-F8E3BDB46227}"/>
            </a:ext>
          </a:extLst>
        </xdr:cNvPr>
        <xdr:cNvSpPr/>
      </xdr:nvSpPr>
      <xdr:spPr>
        <a:xfrm>
          <a:off x="10426700" y="10636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159838</xdr:rowOff>
    </xdr:from>
    <xdr:to>
      <xdr:col>50</xdr:col>
      <xdr:colOff>165100</xdr:colOff>
      <xdr:row>62</xdr:row>
      <xdr:rowOff>89988</xdr:rowOff>
    </xdr:to>
    <xdr:sp macro="" textlink="">
      <xdr:nvSpPr>
        <xdr:cNvPr id="216" name="フローチャート: 判断 215">
          <a:extLst>
            <a:ext uri="{FF2B5EF4-FFF2-40B4-BE49-F238E27FC236}">
              <a16:creationId xmlns:a16="http://schemas.microsoft.com/office/drawing/2014/main" id="{7D572760-E90C-4799-BBFB-C92A9BC838B9}"/>
            </a:ext>
          </a:extLst>
        </xdr:cNvPr>
        <xdr:cNvSpPr/>
      </xdr:nvSpPr>
      <xdr:spPr>
        <a:xfrm>
          <a:off x="9588500" y="10618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62</xdr:row>
      <xdr:rowOff>81115</xdr:rowOff>
    </xdr:from>
    <xdr:ext cx="469744" cy="259045"/>
    <xdr:sp macro="" textlink="">
      <xdr:nvSpPr>
        <xdr:cNvPr id="217" name="n_1aveValue【体育館・プール】&#10;一人当たり面積">
          <a:extLst>
            <a:ext uri="{FF2B5EF4-FFF2-40B4-BE49-F238E27FC236}">
              <a16:creationId xmlns:a16="http://schemas.microsoft.com/office/drawing/2014/main" id="{DB023B67-2C6B-482C-9D3D-027E58CDF8F2}"/>
            </a:ext>
          </a:extLst>
        </xdr:cNvPr>
        <xdr:cNvSpPr txBox="1"/>
      </xdr:nvSpPr>
      <xdr:spPr>
        <a:xfrm>
          <a:off x="9391727" y="10711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61</xdr:row>
      <xdr:rowOff>159838</xdr:rowOff>
    </xdr:from>
    <xdr:to>
      <xdr:col>46</xdr:col>
      <xdr:colOff>38100</xdr:colOff>
      <xdr:row>62</xdr:row>
      <xdr:rowOff>89988</xdr:rowOff>
    </xdr:to>
    <xdr:sp macro="" textlink="">
      <xdr:nvSpPr>
        <xdr:cNvPr id="218" name="フローチャート: 判断 217">
          <a:extLst>
            <a:ext uri="{FF2B5EF4-FFF2-40B4-BE49-F238E27FC236}">
              <a16:creationId xmlns:a16="http://schemas.microsoft.com/office/drawing/2014/main" id="{E0BF7031-4112-471D-A7EA-C4F9044171D7}"/>
            </a:ext>
          </a:extLst>
        </xdr:cNvPr>
        <xdr:cNvSpPr/>
      </xdr:nvSpPr>
      <xdr:spPr>
        <a:xfrm>
          <a:off x="8699500" y="10618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62</xdr:row>
      <xdr:rowOff>81115</xdr:rowOff>
    </xdr:from>
    <xdr:ext cx="469744" cy="259045"/>
    <xdr:sp macro="" textlink="">
      <xdr:nvSpPr>
        <xdr:cNvPr id="219" name="n_2aveValue【体育館・プール】&#10;一人当たり面積">
          <a:extLst>
            <a:ext uri="{FF2B5EF4-FFF2-40B4-BE49-F238E27FC236}">
              <a16:creationId xmlns:a16="http://schemas.microsoft.com/office/drawing/2014/main" id="{8424692F-AD4A-4573-908C-DD9F057482E1}"/>
            </a:ext>
          </a:extLst>
        </xdr:cNvPr>
        <xdr:cNvSpPr txBox="1"/>
      </xdr:nvSpPr>
      <xdr:spPr>
        <a:xfrm>
          <a:off x="8515427" y="10711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62</xdr:row>
      <xdr:rowOff>34109</xdr:rowOff>
    </xdr:from>
    <xdr:to>
      <xdr:col>41</xdr:col>
      <xdr:colOff>101600</xdr:colOff>
      <xdr:row>62</xdr:row>
      <xdr:rowOff>135709</xdr:rowOff>
    </xdr:to>
    <xdr:sp macro="" textlink="">
      <xdr:nvSpPr>
        <xdr:cNvPr id="220" name="フローチャート: 判断 219">
          <a:extLst>
            <a:ext uri="{FF2B5EF4-FFF2-40B4-BE49-F238E27FC236}">
              <a16:creationId xmlns:a16="http://schemas.microsoft.com/office/drawing/2014/main" id="{EC948A2E-8332-4C42-A08E-68BDF0AB7B82}"/>
            </a:ext>
          </a:extLst>
        </xdr:cNvPr>
        <xdr:cNvSpPr/>
      </xdr:nvSpPr>
      <xdr:spPr>
        <a:xfrm>
          <a:off x="7810500" y="106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62</xdr:row>
      <xdr:rowOff>126836</xdr:rowOff>
    </xdr:from>
    <xdr:ext cx="469744" cy="259045"/>
    <xdr:sp macro="" textlink="">
      <xdr:nvSpPr>
        <xdr:cNvPr id="221" name="n_3aveValue【体育館・プール】&#10;一人当たり面積">
          <a:extLst>
            <a:ext uri="{FF2B5EF4-FFF2-40B4-BE49-F238E27FC236}">
              <a16:creationId xmlns:a16="http://schemas.microsoft.com/office/drawing/2014/main" id="{C8F3FC57-D662-4A96-8D6B-0E2989A47A50}"/>
            </a:ext>
          </a:extLst>
        </xdr:cNvPr>
        <xdr:cNvSpPr txBox="1"/>
      </xdr:nvSpPr>
      <xdr:spPr>
        <a:xfrm>
          <a:off x="7626427" y="10756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222" name="テキスト ボックス 221">
          <a:extLst>
            <a:ext uri="{FF2B5EF4-FFF2-40B4-BE49-F238E27FC236}">
              <a16:creationId xmlns:a16="http://schemas.microsoft.com/office/drawing/2014/main" id="{3EB039FB-7993-4697-A0A0-4A3F54FC6669}"/>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3" name="テキスト ボックス 222">
          <a:extLst>
            <a:ext uri="{FF2B5EF4-FFF2-40B4-BE49-F238E27FC236}">
              <a16:creationId xmlns:a16="http://schemas.microsoft.com/office/drawing/2014/main" id="{1B90742E-529D-40B7-8044-E3F7CF49C9C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4" name="テキスト ボックス 223">
          <a:extLst>
            <a:ext uri="{FF2B5EF4-FFF2-40B4-BE49-F238E27FC236}">
              <a16:creationId xmlns:a16="http://schemas.microsoft.com/office/drawing/2014/main" id="{98E959DB-D818-4127-9388-E0EC74ED08BE}"/>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5" name="テキスト ボックス 224">
          <a:extLst>
            <a:ext uri="{FF2B5EF4-FFF2-40B4-BE49-F238E27FC236}">
              <a16:creationId xmlns:a16="http://schemas.microsoft.com/office/drawing/2014/main" id="{56C34F06-58E9-4245-A9EB-51AC8945C284}"/>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6" name="テキスト ボックス 225">
          <a:extLst>
            <a:ext uri="{FF2B5EF4-FFF2-40B4-BE49-F238E27FC236}">
              <a16:creationId xmlns:a16="http://schemas.microsoft.com/office/drawing/2014/main" id="{BC235422-B629-4F98-B166-B972D4D3D40B}"/>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152763</xdr:rowOff>
    </xdr:from>
    <xdr:to>
      <xdr:col>50</xdr:col>
      <xdr:colOff>165100</xdr:colOff>
      <xdr:row>61</xdr:row>
      <xdr:rowOff>82913</xdr:rowOff>
    </xdr:to>
    <xdr:sp macro="" textlink="">
      <xdr:nvSpPr>
        <xdr:cNvPr id="227" name="楕円 226">
          <a:extLst>
            <a:ext uri="{FF2B5EF4-FFF2-40B4-BE49-F238E27FC236}">
              <a16:creationId xmlns:a16="http://schemas.microsoft.com/office/drawing/2014/main" id="{2C54C41A-74CA-429C-9126-FE64B17D116C}"/>
            </a:ext>
          </a:extLst>
        </xdr:cNvPr>
        <xdr:cNvSpPr/>
      </xdr:nvSpPr>
      <xdr:spPr>
        <a:xfrm>
          <a:off x="9588500" y="10439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150585</xdr:rowOff>
    </xdr:from>
    <xdr:to>
      <xdr:col>46</xdr:col>
      <xdr:colOff>38100</xdr:colOff>
      <xdr:row>61</xdr:row>
      <xdr:rowOff>80735</xdr:rowOff>
    </xdr:to>
    <xdr:sp macro="" textlink="">
      <xdr:nvSpPr>
        <xdr:cNvPr id="228" name="楕円 227">
          <a:extLst>
            <a:ext uri="{FF2B5EF4-FFF2-40B4-BE49-F238E27FC236}">
              <a16:creationId xmlns:a16="http://schemas.microsoft.com/office/drawing/2014/main" id="{93E4A118-D9F9-4087-8148-2603EFCA6034}"/>
            </a:ext>
          </a:extLst>
        </xdr:cNvPr>
        <xdr:cNvSpPr/>
      </xdr:nvSpPr>
      <xdr:spPr>
        <a:xfrm>
          <a:off x="8699500" y="1043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29935</xdr:rowOff>
    </xdr:from>
    <xdr:to>
      <xdr:col>50</xdr:col>
      <xdr:colOff>114300</xdr:colOff>
      <xdr:row>61</xdr:row>
      <xdr:rowOff>32113</xdr:rowOff>
    </xdr:to>
    <xdr:cxnSp macro="">
      <xdr:nvCxnSpPr>
        <xdr:cNvPr id="229" name="直線コネクタ 228">
          <a:extLst>
            <a:ext uri="{FF2B5EF4-FFF2-40B4-BE49-F238E27FC236}">
              <a16:creationId xmlns:a16="http://schemas.microsoft.com/office/drawing/2014/main" id="{C32F0BAD-B1E2-4DA5-9CC6-2072AE30317A}"/>
            </a:ext>
          </a:extLst>
        </xdr:cNvPr>
        <xdr:cNvCxnSpPr/>
      </xdr:nvCxnSpPr>
      <xdr:spPr>
        <a:xfrm>
          <a:off x="8750300" y="10488385"/>
          <a:ext cx="889000" cy="2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152219</xdr:rowOff>
    </xdr:from>
    <xdr:to>
      <xdr:col>41</xdr:col>
      <xdr:colOff>101600</xdr:colOff>
      <xdr:row>62</xdr:row>
      <xdr:rowOff>82369</xdr:rowOff>
    </xdr:to>
    <xdr:sp macro="" textlink="">
      <xdr:nvSpPr>
        <xdr:cNvPr id="230" name="楕円 229">
          <a:extLst>
            <a:ext uri="{FF2B5EF4-FFF2-40B4-BE49-F238E27FC236}">
              <a16:creationId xmlns:a16="http://schemas.microsoft.com/office/drawing/2014/main" id="{E21F576B-C784-476C-9977-685825D0862C}"/>
            </a:ext>
          </a:extLst>
        </xdr:cNvPr>
        <xdr:cNvSpPr/>
      </xdr:nvSpPr>
      <xdr:spPr>
        <a:xfrm>
          <a:off x="7810500" y="10610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29935</xdr:rowOff>
    </xdr:from>
    <xdr:to>
      <xdr:col>45</xdr:col>
      <xdr:colOff>177800</xdr:colOff>
      <xdr:row>62</xdr:row>
      <xdr:rowOff>31569</xdr:rowOff>
    </xdr:to>
    <xdr:cxnSp macro="">
      <xdr:nvCxnSpPr>
        <xdr:cNvPr id="231" name="直線コネクタ 230">
          <a:extLst>
            <a:ext uri="{FF2B5EF4-FFF2-40B4-BE49-F238E27FC236}">
              <a16:creationId xmlns:a16="http://schemas.microsoft.com/office/drawing/2014/main" id="{4A0FE1B5-8479-4EE3-B391-04B12734BB16}"/>
            </a:ext>
          </a:extLst>
        </xdr:cNvPr>
        <xdr:cNvCxnSpPr/>
      </xdr:nvCxnSpPr>
      <xdr:spPr>
        <a:xfrm flipV="1">
          <a:off x="7861300" y="10488385"/>
          <a:ext cx="889000" cy="173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99440</xdr:rowOff>
    </xdr:from>
    <xdr:ext cx="469744" cy="259045"/>
    <xdr:sp macro="" textlink="">
      <xdr:nvSpPr>
        <xdr:cNvPr id="232" name="n_1mainValue【体育館・プール】&#10;一人当たり面積">
          <a:extLst>
            <a:ext uri="{FF2B5EF4-FFF2-40B4-BE49-F238E27FC236}">
              <a16:creationId xmlns:a16="http://schemas.microsoft.com/office/drawing/2014/main" id="{D93CD36E-2CC5-466C-B820-3BF8D6FD203F}"/>
            </a:ext>
          </a:extLst>
        </xdr:cNvPr>
        <xdr:cNvSpPr txBox="1"/>
      </xdr:nvSpPr>
      <xdr:spPr>
        <a:xfrm>
          <a:off x="9391727" y="10214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97262</xdr:rowOff>
    </xdr:from>
    <xdr:ext cx="469744" cy="259045"/>
    <xdr:sp macro="" textlink="">
      <xdr:nvSpPr>
        <xdr:cNvPr id="233" name="n_2mainValue【体育館・プール】&#10;一人当たり面積">
          <a:extLst>
            <a:ext uri="{FF2B5EF4-FFF2-40B4-BE49-F238E27FC236}">
              <a16:creationId xmlns:a16="http://schemas.microsoft.com/office/drawing/2014/main" id="{5DF42381-E21D-40AB-9754-C268A7760188}"/>
            </a:ext>
          </a:extLst>
        </xdr:cNvPr>
        <xdr:cNvSpPr txBox="1"/>
      </xdr:nvSpPr>
      <xdr:spPr>
        <a:xfrm>
          <a:off x="8515427" y="10212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98896</xdr:rowOff>
    </xdr:from>
    <xdr:ext cx="469744" cy="259045"/>
    <xdr:sp macro="" textlink="">
      <xdr:nvSpPr>
        <xdr:cNvPr id="234" name="n_3mainValue【体育館・プール】&#10;一人当たり面積">
          <a:extLst>
            <a:ext uri="{FF2B5EF4-FFF2-40B4-BE49-F238E27FC236}">
              <a16:creationId xmlns:a16="http://schemas.microsoft.com/office/drawing/2014/main" id="{7392699B-9269-4F01-8096-1F1752955028}"/>
            </a:ext>
          </a:extLst>
        </xdr:cNvPr>
        <xdr:cNvSpPr txBox="1"/>
      </xdr:nvSpPr>
      <xdr:spPr>
        <a:xfrm>
          <a:off x="7626427" y="10385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5" name="正方形/長方形 234">
          <a:extLst>
            <a:ext uri="{FF2B5EF4-FFF2-40B4-BE49-F238E27FC236}">
              <a16:creationId xmlns:a16="http://schemas.microsoft.com/office/drawing/2014/main" id="{853B6CA6-B958-40F6-96A0-886890D0D4CB}"/>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6" name="正方形/長方形 235">
          <a:extLst>
            <a:ext uri="{FF2B5EF4-FFF2-40B4-BE49-F238E27FC236}">
              <a16:creationId xmlns:a16="http://schemas.microsoft.com/office/drawing/2014/main" id="{DC3E1145-6BB6-4988-8B82-F25C91BFC9E1}"/>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7" name="正方形/長方形 236">
          <a:extLst>
            <a:ext uri="{FF2B5EF4-FFF2-40B4-BE49-F238E27FC236}">
              <a16:creationId xmlns:a16="http://schemas.microsoft.com/office/drawing/2014/main" id="{8E1ACC6D-6842-4E52-A273-BE24B0A808A8}"/>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8" name="正方形/長方形 237">
          <a:extLst>
            <a:ext uri="{FF2B5EF4-FFF2-40B4-BE49-F238E27FC236}">
              <a16:creationId xmlns:a16="http://schemas.microsoft.com/office/drawing/2014/main" id="{BC4F75BB-E95B-4AC4-809C-632818BCC4DE}"/>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9" name="正方形/長方形 238">
          <a:extLst>
            <a:ext uri="{FF2B5EF4-FFF2-40B4-BE49-F238E27FC236}">
              <a16:creationId xmlns:a16="http://schemas.microsoft.com/office/drawing/2014/main" id="{0620574D-39A2-4169-ABC6-7112DA02A4CF}"/>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0" name="正方形/長方形 239">
          <a:extLst>
            <a:ext uri="{FF2B5EF4-FFF2-40B4-BE49-F238E27FC236}">
              <a16:creationId xmlns:a16="http://schemas.microsoft.com/office/drawing/2014/main" id="{58EBF7A1-3B62-452A-8245-7DCB96548215}"/>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1" name="正方形/長方形 240">
          <a:extLst>
            <a:ext uri="{FF2B5EF4-FFF2-40B4-BE49-F238E27FC236}">
              <a16:creationId xmlns:a16="http://schemas.microsoft.com/office/drawing/2014/main" id="{867DB74B-CE5F-48A3-AEEC-D5A2CD16C82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2" name="正方形/長方形 241">
          <a:extLst>
            <a:ext uri="{FF2B5EF4-FFF2-40B4-BE49-F238E27FC236}">
              <a16:creationId xmlns:a16="http://schemas.microsoft.com/office/drawing/2014/main" id="{E58F3F16-C191-4405-9ACD-42A94BB47181}"/>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3" name="テキスト ボックス 242">
          <a:extLst>
            <a:ext uri="{FF2B5EF4-FFF2-40B4-BE49-F238E27FC236}">
              <a16:creationId xmlns:a16="http://schemas.microsoft.com/office/drawing/2014/main" id="{DED6CC53-739C-4106-BB51-150A898A0F27}"/>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4" name="直線コネクタ 243">
          <a:extLst>
            <a:ext uri="{FF2B5EF4-FFF2-40B4-BE49-F238E27FC236}">
              <a16:creationId xmlns:a16="http://schemas.microsoft.com/office/drawing/2014/main" id="{69504829-3284-4316-9C87-FDDA54B85017}"/>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45" name="直線コネクタ 244">
          <a:extLst>
            <a:ext uri="{FF2B5EF4-FFF2-40B4-BE49-F238E27FC236}">
              <a16:creationId xmlns:a16="http://schemas.microsoft.com/office/drawing/2014/main" id="{A681990E-07AC-4493-896A-D4FC9CA23862}"/>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46" name="テキスト ボックス 245">
          <a:extLst>
            <a:ext uri="{FF2B5EF4-FFF2-40B4-BE49-F238E27FC236}">
              <a16:creationId xmlns:a16="http://schemas.microsoft.com/office/drawing/2014/main" id="{8AD11E90-46BC-46F8-980E-F3BD6F8B2E87}"/>
            </a:ext>
          </a:extLst>
        </xdr:cNvPr>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47" name="直線コネクタ 246">
          <a:extLst>
            <a:ext uri="{FF2B5EF4-FFF2-40B4-BE49-F238E27FC236}">
              <a16:creationId xmlns:a16="http://schemas.microsoft.com/office/drawing/2014/main" id="{EE1DA19F-BB8F-4921-8BED-84C06117C6B9}"/>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48" name="テキスト ボックス 247">
          <a:extLst>
            <a:ext uri="{FF2B5EF4-FFF2-40B4-BE49-F238E27FC236}">
              <a16:creationId xmlns:a16="http://schemas.microsoft.com/office/drawing/2014/main" id="{06CF7815-996F-4045-BDF6-8CD1CEF14B7B}"/>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49" name="直線コネクタ 248">
          <a:extLst>
            <a:ext uri="{FF2B5EF4-FFF2-40B4-BE49-F238E27FC236}">
              <a16:creationId xmlns:a16="http://schemas.microsoft.com/office/drawing/2014/main" id="{7B30CE47-401D-48B1-802C-D9E067F31A6B}"/>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50" name="テキスト ボックス 249">
          <a:extLst>
            <a:ext uri="{FF2B5EF4-FFF2-40B4-BE49-F238E27FC236}">
              <a16:creationId xmlns:a16="http://schemas.microsoft.com/office/drawing/2014/main" id="{98B41745-2E98-4186-A4E8-A9C44A0A3384}"/>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51" name="直線コネクタ 250">
          <a:extLst>
            <a:ext uri="{FF2B5EF4-FFF2-40B4-BE49-F238E27FC236}">
              <a16:creationId xmlns:a16="http://schemas.microsoft.com/office/drawing/2014/main" id="{0C294DB2-72A1-4065-BB14-C1E642322E8B}"/>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52" name="テキスト ボックス 251">
          <a:extLst>
            <a:ext uri="{FF2B5EF4-FFF2-40B4-BE49-F238E27FC236}">
              <a16:creationId xmlns:a16="http://schemas.microsoft.com/office/drawing/2014/main" id="{F7C02661-FF59-4FF8-A856-24A4CF76F13C}"/>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53" name="直線コネクタ 252">
          <a:extLst>
            <a:ext uri="{FF2B5EF4-FFF2-40B4-BE49-F238E27FC236}">
              <a16:creationId xmlns:a16="http://schemas.microsoft.com/office/drawing/2014/main" id="{3C4D7A25-2C7B-4815-A75C-403B0253425A}"/>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54" name="テキスト ボックス 253">
          <a:extLst>
            <a:ext uri="{FF2B5EF4-FFF2-40B4-BE49-F238E27FC236}">
              <a16:creationId xmlns:a16="http://schemas.microsoft.com/office/drawing/2014/main" id="{964617BF-519A-4655-A38C-60FEB861336E}"/>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55" name="直線コネクタ 254">
          <a:extLst>
            <a:ext uri="{FF2B5EF4-FFF2-40B4-BE49-F238E27FC236}">
              <a16:creationId xmlns:a16="http://schemas.microsoft.com/office/drawing/2014/main" id="{91BF5C75-50A3-4741-BB38-794F87471D3A}"/>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56" name="テキスト ボックス 255">
          <a:extLst>
            <a:ext uri="{FF2B5EF4-FFF2-40B4-BE49-F238E27FC236}">
              <a16:creationId xmlns:a16="http://schemas.microsoft.com/office/drawing/2014/main" id="{2790A4C5-CE32-478C-B8CE-6BE265F853C1}"/>
            </a:ext>
          </a:extLst>
        </xdr:cNvPr>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7" name="直線コネクタ 256">
          <a:extLst>
            <a:ext uri="{FF2B5EF4-FFF2-40B4-BE49-F238E27FC236}">
              <a16:creationId xmlns:a16="http://schemas.microsoft.com/office/drawing/2014/main" id="{B13C6FD6-1D85-4524-9ED8-F27D0A536F4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8" name="テキスト ボックス 257">
          <a:extLst>
            <a:ext uri="{FF2B5EF4-FFF2-40B4-BE49-F238E27FC236}">
              <a16:creationId xmlns:a16="http://schemas.microsoft.com/office/drawing/2014/main" id="{81DE3EEE-AF66-4E69-966D-23A747F14B49}"/>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9" name="【福祉施設】&#10;有形固定資産減価償却率グラフ枠">
          <a:extLst>
            <a:ext uri="{FF2B5EF4-FFF2-40B4-BE49-F238E27FC236}">
              <a16:creationId xmlns:a16="http://schemas.microsoft.com/office/drawing/2014/main" id="{12A4988E-DA5C-48F9-B3C5-63556E0476C6}"/>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86</xdr:row>
      <xdr:rowOff>544</xdr:rowOff>
    </xdr:to>
    <xdr:cxnSp macro="">
      <xdr:nvCxnSpPr>
        <xdr:cNvPr id="260" name="直線コネクタ 259">
          <a:extLst>
            <a:ext uri="{FF2B5EF4-FFF2-40B4-BE49-F238E27FC236}">
              <a16:creationId xmlns:a16="http://schemas.microsoft.com/office/drawing/2014/main" id="{09F25F7E-179E-472D-A96D-A2144CB6C6BD}"/>
            </a:ext>
          </a:extLst>
        </xdr:cNvPr>
        <xdr:cNvCxnSpPr/>
      </xdr:nvCxnSpPr>
      <xdr:spPr>
        <a:xfrm flipV="1">
          <a:off x="4634865" y="13280571"/>
          <a:ext cx="0" cy="1464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4371</xdr:rowOff>
    </xdr:from>
    <xdr:ext cx="405111" cy="259045"/>
    <xdr:sp macro="" textlink="">
      <xdr:nvSpPr>
        <xdr:cNvPr id="261" name="【福祉施設】&#10;有形固定資産減価償却率最小値テキスト">
          <a:extLst>
            <a:ext uri="{FF2B5EF4-FFF2-40B4-BE49-F238E27FC236}">
              <a16:creationId xmlns:a16="http://schemas.microsoft.com/office/drawing/2014/main" id="{B379A8DF-B7C8-4CEB-BB2B-9C468E26B9EE}"/>
            </a:ext>
          </a:extLst>
        </xdr:cNvPr>
        <xdr:cNvSpPr txBox="1"/>
      </xdr:nvSpPr>
      <xdr:spPr>
        <a:xfrm>
          <a:off x="4673600" y="147490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544</xdr:rowOff>
    </xdr:from>
    <xdr:to>
      <xdr:col>24</xdr:col>
      <xdr:colOff>152400</xdr:colOff>
      <xdr:row>86</xdr:row>
      <xdr:rowOff>544</xdr:rowOff>
    </xdr:to>
    <xdr:cxnSp macro="">
      <xdr:nvCxnSpPr>
        <xdr:cNvPr id="262" name="直線コネクタ 261">
          <a:extLst>
            <a:ext uri="{FF2B5EF4-FFF2-40B4-BE49-F238E27FC236}">
              <a16:creationId xmlns:a16="http://schemas.microsoft.com/office/drawing/2014/main" id="{29D50173-5803-4AA4-899C-55451F38E837}"/>
            </a:ext>
          </a:extLst>
        </xdr:cNvPr>
        <xdr:cNvCxnSpPr/>
      </xdr:nvCxnSpPr>
      <xdr:spPr>
        <a:xfrm>
          <a:off x="4546600" y="14745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263" name="【福祉施設】&#10;有形固定資産減価償却率最大値テキスト">
          <a:extLst>
            <a:ext uri="{FF2B5EF4-FFF2-40B4-BE49-F238E27FC236}">
              <a16:creationId xmlns:a16="http://schemas.microsoft.com/office/drawing/2014/main" id="{DE25DC4F-42BF-4038-9430-32BEC31BEFE9}"/>
            </a:ext>
          </a:extLst>
        </xdr:cNvPr>
        <xdr:cNvSpPr txBox="1"/>
      </xdr:nvSpPr>
      <xdr:spPr>
        <a:xfrm>
          <a:off x="4673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264" name="直線コネクタ 263">
          <a:extLst>
            <a:ext uri="{FF2B5EF4-FFF2-40B4-BE49-F238E27FC236}">
              <a16:creationId xmlns:a16="http://schemas.microsoft.com/office/drawing/2014/main" id="{816EE2E3-D81B-47B6-88CD-E386A5F6B215}"/>
            </a:ext>
          </a:extLst>
        </xdr:cNvPr>
        <xdr:cNvCxnSpPr/>
      </xdr:nvCxnSpPr>
      <xdr:spPr>
        <a:xfrm>
          <a:off x="4546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62065</xdr:rowOff>
    </xdr:from>
    <xdr:ext cx="405111" cy="259045"/>
    <xdr:sp macro="" textlink="">
      <xdr:nvSpPr>
        <xdr:cNvPr id="265" name="【福祉施設】&#10;有形固定資産減価償却率平均値テキスト">
          <a:extLst>
            <a:ext uri="{FF2B5EF4-FFF2-40B4-BE49-F238E27FC236}">
              <a16:creationId xmlns:a16="http://schemas.microsoft.com/office/drawing/2014/main" id="{D9A4A89E-D3D7-42D5-8F3F-D81AF5E3448D}"/>
            </a:ext>
          </a:extLst>
        </xdr:cNvPr>
        <xdr:cNvSpPr txBox="1"/>
      </xdr:nvSpPr>
      <xdr:spPr>
        <a:xfrm>
          <a:off x="4673600" y="139495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83638</xdr:rowOff>
    </xdr:from>
    <xdr:to>
      <xdr:col>24</xdr:col>
      <xdr:colOff>114300</xdr:colOff>
      <xdr:row>82</xdr:row>
      <xdr:rowOff>13788</xdr:rowOff>
    </xdr:to>
    <xdr:sp macro="" textlink="">
      <xdr:nvSpPr>
        <xdr:cNvPr id="266" name="フローチャート: 判断 265">
          <a:extLst>
            <a:ext uri="{FF2B5EF4-FFF2-40B4-BE49-F238E27FC236}">
              <a16:creationId xmlns:a16="http://schemas.microsoft.com/office/drawing/2014/main" id="{1829005D-D0B4-467D-8CBD-F9AA72D6EA1F}"/>
            </a:ext>
          </a:extLst>
        </xdr:cNvPr>
        <xdr:cNvSpPr/>
      </xdr:nvSpPr>
      <xdr:spPr>
        <a:xfrm>
          <a:off x="4584700" y="139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129358</xdr:rowOff>
    </xdr:from>
    <xdr:to>
      <xdr:col>20</xdr:col>
      <xdr:colOff>38100</xdr:colOff>
      <xdr:row>82</xdr:row>
      <xdr:rowOff>59508</xdr:rowOff>
    </xdr:to>
    <xdr:sp macro="" textlink="">
      <xdr:nvSpPr>
        <xdr:cNvPr id="267" name="フローチャート: 判断 266">
          <a:extLst>
            <a:ext uri="{FF2B5EF4-FFF2-40B4-BE49-F238E27FC236}">
              <a16:creationId xmlns:a16="http://schemas.microsoft.com/office/drawing/2014/main" id="{35924D10-2480-4241-A35A-2285478278F0}"/>
            </a:ext>
          </a:extLst>
        </xdr:cNvPr>
        <xdr:cNvSpPr/>
      </xdr:nvSpPr>
      <xdr:spPr>
        <a:xfrm>
          <a:off x="3746500" y="14016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80</xdr:row>
      <xdr:rowOff>76035</xdr:rowOff>
    </xdr:from>
    <xdr:ext cx="405111" cy="259045"/>
    <xdr:sp macro="" textlink="">
      <xdr:nvSpPr>
        <xdr:cNvPr id="268" name="n_1aveValue【福祉施設】&#10;有形固定資産減価償却率">
          <a:extLst>
            <a:ext uri="{FF2B5EF4-FFF2-40B4-BE49-F238E27FC236}">
              <a16:creationId xmlns:a16="http://schemas.microsoft.com/office/drawing/2014/main" id="{CD0111ED-60C1-4E75-B775-A56DDD889988}"/>
            </a:ext>
          </a:extLst>
        </xdr:cNvPr>
        <xdr:cNvSpPr txBox="1"/>
      </xdr:nvSpPr>
      <xdr:spPr>
        <a:xfrm>
          <a:off x="3582044" y="13792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81</xdr:row>
      <xdr:rowOff>160382</xdr:rowOff>
    </xdr:from>
    <xdr:to>
      <xdr:col>15</xdr:col>
      <xdr:colOff>101600</xdr:colOff>
      <xdr:row>82</xdr:row>
      <xdr:rowOff>90532</xdr:rowOff>
    </xdr:to>
    <xdr:sp macro="" textlink="">
      <xdr:nvSpPr>
        <xdr:cNvPr id="269" name="フローチャート: 判断 268">
          <a:extLst>
            <a:ext uri="{FF2B5EF4-FFF2-40B4-BE49-F238E27FC236}">
              <a16:creationId xmlns:a16="http://schemas.microsoft.com/office/drawing/2014/main" id="{7AD4148C-2633-48CA-A631-7596A479BBA0}"/>
            </a:ext>
          </a:extLst>
        </xdr:cNvPr>
        <xdr:cNvSpPr/>
      </xdr:nvSpPr>
      <xdr:spPr>
        <a:xfrm>
          <a:off x="2857500" y="14047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80</xdr:row>
      <xdr:rowOff>107059</xdr:rowOff>
    </xdr:from>
    <xdr:ext cx="405111" cy="259045"/>
    <xdr:sp macro="" textlink="">
      <xdr:nvSpPr>
        <xdr:cNvPr id="270" name="n_2aveValue【福祉施設】&#10;有形固定資産減価償却率">
          <a:extLst>
            <a:ext uri="{FF2B5EF4-FFF2-40B4-BE49-F238E27FC236}">
              <a16:creationId xmlns:a16="http://schemas.microsoft.com/office/drawing/2014/main" id="{CF53E138-F9D9-4005-A6AE-7CF0570C7060}"/>
            </a:ext>
          </a:extLst>
        </xdr:cNvPr>
        <xdr:cNvSpPr txBox="1"/>
      </xdr:nvSpPr>
      <xdr:spPr>
        <a:xfrm>
          <a:off x="2705744" y="13823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81</xdr:row>
      <xdr:rowOff>122827</xdr:rowOff>
    </xdr:from>
    <xdr:to>
      <xdr:col>10</xdr:col>
      <xdr:colOff>165100</xdr:colOff>
      <xdr:row>82</xdr:row>
      <xdr:rowOff>52977</xdr:rowOff>
    </xdr:to>
    <xdr:sp macro="" textlink="">
      <xdr:nvSpPr>
        <xdr:cNvPr id="271" name="フローチャート: 判断 270">
          <a:extLst>
            <a:ext uri="{FF2B5EF4-FFF2-40B4-BE49-F238E27FC236}">
              <a16:creationId xmlns:a16="http://schemas.microsoft.com/office/drawing/2014/main" id="{5CE06D93-ABDE-4EA0-8E72-A513DBCA241F}"/>
            </a:ext>
          </a:extLst>
        </xdr:cNvPr>
        <xdr:cNvSpPr/>
      </xdr:nvSpPr>
      <xdr:spPr>
        <a:xfrm>
          <a:off x="1968500" y="1401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82</xdr:row>
      <xdr:rowOff>44104</xdr:rowOff>
    </xdr:from>
    <xdr:ext cx="405111" cy="259045"/>
    <xdr:sp macro="" textlink="">
      <xdr:nvSpPr>
        <xdr:cNvPr id="272" name="n_3aveValue【福祉施設】&#10;有形固定資産減価償却率">
          <a:extLst>
            <a:ext uri="{FF2B5EF4-FFF2-40B4-BE49-F238E27FC236}">
              <a16:creationId xmlns:a16="http://schemas.microsoft.com/office/drawing/2014/main" id="{A88EC8F6-2D4A-4DF3-B116-325CD297C1F3}"/>
            </a:ext>
          </a:extLst>
        </xdr:cNvPr>
        <xdr:cNvSpPr txBox="1"/>
      </xdr:nvSpPr>
      <xdr:spPr>
        <a:xfrm>
          <a:off x="1816744" y="14103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273" name="テキスト ボックス 272">
          <a:extLst>
            <a:ext uri="{FF2B5EF4-FFF2-40B4-BE49-F238E27FC236}">
              <a16:creationId xmlns:a16="http://schemas.microsoft.com/office/drawing/2014/main" id="{16914A6C-A642-4C3C-810D-0CBAA44ABCD4}"/>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4" name="テキスト ボックス 273">
          <a:extLst>
            <a:ext uri="{FF2B5EF4-FFF2-40B4-BE49-F238E27FC236}">
              <a16:creationId xmlns:a16="http://schemas.microsoft.com/office/drawing/2014/main" id="{100917EC-0092-43E3-B558-4616C7408EBE}"/>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5" name="テキスト ボックス 274">
          <a:extLst>
            <a:ext uri="{FF2B5EF4-FFF2-40B4-BE49-F238E27FC236}">
              <a16:creationId xmlns:a16="http://schemas.microsoft.com/office/drawing/2014/main" id="{0C500855-EB70-4826-9E6C-B6F31387064A}"/>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6" name="テキスト ボックス 275">
          <a:extLst>
            <a:ext uri="{FF2B5EF4-FFF2-40B4-BE49-F238E27FC236}">
              <a16:creationId xmlns:a16="http://schemas.microsoft.com/office/drawing/2014/main" id="{23EBE39B-8E30-45D2-948D-FE60AF5A626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7" name="テキスト ボックス 276">
          <a:extLst>
            <a:ext uri="{FF2B5EF4-FFF2-40B4-BE49-F238E27FC236}">
              <a16:creationId xmlns:a16="http://schemas.microsoft.com/office/drawing/2014/main" id="{341D8A15-CECE-4AA8-87DC-F1C453C1EE72}"/>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80</xdr:row>
      <xdr:rowOff>155484</xdr:rowOff>
    </xdr:from>
    <xdr:to>
      <xdr:col>10</xdr:col>
      <xdr:colOff>165100</xdr:colOff>
      <xdr:row>81</xdr:row>
      <xdr:rowOff>85634</xdr:rowOff>
    </xdr:to>
    <xdr:sp macro="" textlink="">
      <xdr:nvSpPr>
        <xdr:cNvPr id="278" name="楕円 277">
          <a:extLst>
            <a:ext uri="{FF2B5EF4-FFF2-40B4-BE49-F238E27FC236}">
              <a16:creationId xmlns:a16="http://schemas.microsoft.com/office/drawing/2014/main" id="{C05C0D28-3608-420C-AF45-AB820647BA53}"/>
            </a:ext>
          </a:extLst>
        </xdr:cNvPr>
        <xdr:cNvSpPr/>
      </xdr:nvSpPr>
      <xdr:spPr>
        <a:xfrm>
          <a:off x="1968500" y="13871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79</xdr:row>
      <xdr:rowOff>102161</xdr:rowOff>
    </xdr:from>
    <xdr:ext cx="405111" cy="259045"/>
    <xdr:sp macro="" textlink="">
      <xdr:nvSpPr>
        <xdr:cNvPr id="279" name="n_3mainValue【福祉施設】&#10;有形固定資産減価償却率">
          <a:extLst>
            <a:ext uri="{FF2B5EF4-FFF2-40B4-BE49-F238E27FC236}">
              <a16:creationId xmlns:a16="http://schemas.microsoft.com/office/drawing/2014/main" id="{340CB2C1-BF22-4510-903A-C383C3052AF7}"/>
            </a:ext>
          </a:extLst>
        </xdr:cNvPr>
        <xdr:cNvSpPr txBox="1"/>
      </xdr:nvSpPr>
      <xdr:spPr>
        <a:xfrm>
          <a:off x="1816744" y="13646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0" name="正方形/長方形 279">
          <a:extLst>
            <a:ext uri="{FF2B5EF4-FFF2-40B4-BE49-F238E27FC236}">
              <a16:creationId xmlns:a16="http://schemas.microsoft.com/office/drawing/2014/main" id="{03600152-1938-4D71-8B98-A10C2E8E90C9}"/>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1" name="正方形/長方形 280">
          <a:extLst>
            <a:ext uri="{FF2B5EF4-FFF2-40B4-BE49-F238E27FC236}">
              <a16:creationId xmlns:a16="http://schemas.microsoft.com/office/drawing/2014/main" id="{933518BD-4A61-42CD-BD9E-0E75611BDEDB}"/>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2" name="正方形/長方形 281">
          <a:extLst>
            <a:ext uri="{FF2B5EF4-FFF2-40B4-BE49-F238E27FC236}">
              <a16:creationId xmlns:a16="http://schemas.microsoft.com/office/drawing/2014/main" id="{6B93D46B-9A37-42B5-A20C-E8D1EA81EBB3}"/>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3" name="正方形/長方形 282">
          <a:extLst>
            <a:ext uri="{FF2B5EF4-FFF2-40B4-BE49-F238E27FC236}">
              <a16:creationId xmlns:a16="http://schemas.microsoft.com/office/drawing/2014/main" id="{81A8BCDD-06BE-4AAF-A9AF-FA6F6B75609C}"/>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4" name="正方形/長方形 283">
          <a:extLst>
            <a:ext uri="{FF2B5EF4-FFF2-40B4-BE49-F238E27FC236}">
              <a16:creationId xmlns:a16="http://schemas.microsoft.com/office/drawing/2014/main" id="{E0FFCA66-906F-4137-AD16-B7E4D9C30875}"/>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5" name="正方形/長方形 284">
          <a:extLst>
            <a:ext uri="{FF2B5EF4-FFF2-40B4-BE49-F238E27FC236}">
              <a16:creationId xmlns:a16="http://schemas.microsoft.com/office/drawing/2014/main" id="{E457ADD3-CE15-4451-B24B-17565AD6C9DA}"/>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6" name="正方形/長方形 285">
          <a:extLst>
            <a:ext uri="{FF2B5EF4-FFF2-40B4-BE49-F238E27FC236}">
              <a16:creationId xmlns:a16="http://schemas.microsoft.com/office/drawing/2014/main" id="{E94E85EB-6CE1-45A7-A510-133B43591081}"/>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7" name="正方形/長方形 286">
          <a:extLst>
            <a:ext uri="{FF2B5EF4-FFF2-40B4-BE49-F238E27FC236}">
              <a16:creationId xmlns:a16="http://schemas.microsoft.com/office/drawing/2014/main" id="{EBAAD8F5-308B-4CB1-BDD4-B4718F961514}"/>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8" name="テキスト ボックス 287">
          <a:extLst>
            <a:ext uri="{FF2B5EF4-FFF2-40B4-BE49-F238E27FC236}">
              <a16:creationId xmlns:a16="http://schemas.microsoft.com/office/drawing/2014/main" id="{C460772E-953A-42D7-84EC-7A890D980509}"/>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9" name="直線コネクタ 288">
          <a:extLst>
            <a:ext uri="{FF2B5EF4-FFF2-40B4-BE49-F238E27FC236}">
              <a16:creationId xmlns:a16="http://schemas.microsoft.com/office/drawing/2014/main" id="{50DF1804-0906-4A32-A150-45A191A08C13}"/>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90" name="直線コネクタ 289">
          <a:extLst>
            <a:ext uri="{FF2B5EF4-FFF2-40B4-BE49-F238E27FC236}">
              <a16:creationId xmlns:a16="http://schemas.microsoft.com/office/drawing/2014/main" id="{032D44B0-CCB2-4F02-89A7-D374CF2F6CE1}"/>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91" name="テキスト ボックス 290">
          <a:extLst>
            <a:ext uri="{FF2B5EF4-FFF2-40B4-BE49-F238E27FC236}">
              <a16:creationId xmlns:a16="http://schemas.microsoft.com/office/drawing/2014/main" id="{4618A0EF-2E15-451F-84D9-6B1C9D90A79B}"/>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92" name="直線コネクタ 291">
          <a:extLst>
            <a:ext uri="{FF2B5EF4-FFF2-40B4-BE49-F238E27FC236}">
              <a16:creationId xmlns:a16="http://schemas.microsoft.com/office/drawing/2014/main" id="{FB472EC9-6BA9-46D9-A52D-8E00A5B3E8A9}"/>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93" name="テキスト ボックス 292">
          <a:extLst>
            <a:ext uri="{FF2B5EF4-FFF2-40B4-BE49-F238E27FC236}">
              <a16:creationId xmlns:a16="http://schemas.microsoft.com/office/drawing/2014/main" id="{8CE1DB77-3D75-4D7D-8616-EC84034B0A35}"/>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94" name="直線コネクタ 293">
          <a:extLst>
            <a:ext uri="{FF2B5EF4-FFF2-40B4-BE49-F238E27FC236}">
              <a16:creationId xmlns:a16="http://schemas.microsoft.com/office/drawing/2014/main" id="{BE143488-66E5-43DD-BAD7-860885F5855E}"/>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95" name="テキスト ボックス 294">
          <a:extLst>
            <a:ext uri="{FF2B5EF4-FFF2-40B4-BE49-F238E27FC236}">
              <a16:creationId xmlns:a16="http://schemas.microsoft.com/office/drawing/2014/main" id="{D430326B-9398-4989-9F11-31EB51FBAC4A}"/>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96" name="直線コネクタ 295">
          <a:extLst>
            <a:ext uri="{FF2B5EF4-FFF2-40B4-BE49-F238E27FC236}">
              <a16:creationId xmlns:a16="http://schemas.microsoft.com/office/drawing/2014/main" id="{5113E889-7B73-4EBE-83B8-AEA065C6AF91}"/>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97" name="テキスト ボックス 296">
          <a:extLst>
            <a:ext uri="{FF2B5EF4-FFF2-40B4-BE49-F238E27FC236}">
              <a16:creationId xmlns:a16="http://schemas.microsoft.com/office/drawing/2014/main" id="{62FB5388-AB81-46D1-AD9E-1C9B2E30E5A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98" name="直線コネクタ 297">
          <a:extLst>
            <a:ext uri="{FF2B5EF4-FFF2-40B4-BE49-F238E27FC236}">
              <a16:creationId xmlns:a16="http://schemas.microsoft.com/office/drawing/2014/main" id="{F0AA6FD5-0BE7-4A94-AAAD-CE1ADA9808DB}"/>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99" name="テキスト ボックス 298">
          <a:extLst>
            <a:ext uri="{FF2B5EF4-FFF2-40B4-BE49-F238E27FC236}">
              <a16:creationId xmlns:a16="http://schemas.microsoft.com/office/drawing/2014/main" id="{D4053364-6D8A-4542-8AAF-6BA20CA0E565}"/>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0" name="直線コネクタ 299">
          <a:extLst>
            <a:ext uri="{FF2B5EF4-FFF2-40B4-BE49-F238E27FC236}">
              <a16:creationId xmlns:a16="http://schemas.microsoft.com/office/drawing/2014/main" id="{80E981B0-077D-4690-9105-D9FA652645C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1" name="テキスト ボックス 300">
          <a:extLst>
            <a:ext uri="{FF2B5EF4-FFF2-40B4-BE49-F238E27FC236}">
              <a16:creationId xmlns:a16="http://schemas.microsoft.com/office/drawing/2014/main" id="{75027684-F3B4-47FC-891F-BA3F898B5D59}"/>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2" name="【福祉施設】&#10;一人当たり面積グラフ枠">
          <a:extLst>
            <a:ext uri="{FF2B5EF4-FFF2-40B4-BE49-F238E27FC236}">
              <a16:creationId xmlns:a16="http://schemas.microsoft.com/office/drawing/2014/main" id="{32531289-F663-4709-AA95-094C483C958D}"/>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93345</xdr:rowOff>
    </xdr:from>
    <xdr:to>
      <xdr:col>54</xdr:col>
      <xdr:colOff>189865</xdr:colOff>
      <xdr:row>86</xdr:row>
      <xdr:rowOff>76200</xdr:rowOff>
    </xdr:to>
    <xdr:cxnSp macro="">
      <xdr:nvCxnSpPr>
        <xdr:cNvPr id="303" name="直線コネクタ 302">
          <a:extLst>
            <a:ext uri="{FF2B5EF4-FFF2-40B4-BE49-F238E27FC236}">
              <a16:creationId xmlns:a16="http://schemas.microsoft.com/office/drawing/2014/main" id="{87974740-99A2-4B6F-AF47-D8801490CB6F}"/>
            </a:ext>
          </a:extLst>
        </xdr:cNvPr>
        <xdr:cNvCxnSpPr/>
      </xdr:nvCxnSpPr>
      <xdr:spPr>
        <a:xfrm flipV="1">
          <a:off x="10476865" y="13466445"/>
          <a:ext cx="0" cy="1354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80027</xdr:rowOff>
    </xdr:from>
    <xdr:ext cx="469744" cy="259045"/>
    <xdr:sp macro="" textlink="">
      <xdr:nvSpPr>
        <xdr:cNvPr id="304" name="【福祉施設】&#10;一人当たり面積最小値テキスト">
          <a:extLst>
            <a:ext uri="{FF2B5EF4-FFF2-40B4-BE49-F238E27FC236}">
              <a16:creationId xmlns:a16="http://schemas.microsoft.com/office/drawing/2014/main" id="{6BA618D1-10C8-48FD-ADA8-CA1F2BFEC5FD}"/>
            </a:ext>
          </a:extLst>
        </xdr:cNvPr>
        <xdr:cNvSpPr txBox="1"/>
      </xdr:nvSpPr>
      <xdr:spPr>
        <a:xfrm>
          <a:off x="10515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76200</xdr:rowOff>
    </xdr:from>
    <xdr:to>
      <xdr:col>55</xdr:col>
      <xdr:colOff>88900</xdr:colOff>
      <xdr:row>86</xdr:row>
      <xdr:rowOff>76200</xdr:rowOff>
    </xdr:to>
    <xdr:cxnSp macro="">
      <xdr:nvCxnSpPr>
        <xdr:cNvPr id="305" name="直線コネクタ 304">
          <a:extLst>
            <a:ext uri="{FF2B5EF4-FFF2-40B4-BE49-F238E27FC236}">
              <a16:creationId xmlns:a16="http://schemas.microsoft.com/office/drawing/2014/main" id="{3D11FA5B-C483-49C2-9416-6AB91A0837E9}"/>
            </a:ext>
          </a:extLst>
        </xdr:cNvPr>
        <xdr:cNvCxnSpPr/>
      </xdr:nvCxnSpPr>
      <xdr:spPr>
        <a:xfrm>
          <a:off x="10388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40022</xdr:rowOff>
    </xdr:from>
    <xdr:ext cx="469744" cy="259045"/>
    <xdr:sp macro="" textlink="">
      <xdr:nvSpPr>
        <xdr:cNvPr id="306" name="【福祉施設】&#10;一人当たり面積最大値テキスト">
          <a:extLst>
            <a:ext uri="{FF2B5EF4-FFF2-40B4-BE49-F238E27FC236}">
              <a16:creationId xmlns:a16="http://schemas.microsoft.com/office/drawing/2014/main" id="{37F0ADA3-524B-4C71-B4CC-01A375EBD5E3}"/>
            </a:ext>
          </a:extLst>
        </xdr:cNvPr>
        <xdr:cNvSpPr txBox="1"/>
      </xdr:nvSpPr>
      <xdr:spPr>
        <a:xfrm>
          <a:off x="10515600" y="13241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93345</xdr:rowOff>
    </xdr:from>
    <xdr:to>
      <xdr:col>55</xdr:col>
      <xdr:colOff>88900</xdr:colOff>
      <xdr:row>78</xdr:row>
      <xdr:rowOff>93345</xdr:rowOff>
    </xdr:to>
    <xdr:cxnSp macro="">
      <xdr:nvCxnSpPr>
        <xdr:cNvPr id="307" name="直線コネクタ 306">
          <a:extLst>
            <a:ext uri="{FF2B5EF4-FFF2-40B4-BE49-F238E27FC236}">
              <a16:creationId xmlns:a16="http://schemas.microsoft.com/office/drawing/2014/main" id="{3BFA2588-2648-4760-9B65-6867528D4927}"/>
            </a:ext>
          </a:extLst>
        </xdr:cNvPr>
        <xdr:cNvCxnSpPr/>
      </xdr:nvCxnSpPr>
      <xdr:spPr>
        <a:xfrm>
          <a:off x="10388600" y="13466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114316</xdr:rowOff>
    </xdr:from>
    <xdr:ext cx="469744" cy="259045"/>
    <xdr:sp macro="" textlink="">
      <xdr:nvSpPr>
        <xdr:cNvPr id="308" name="【福祉施設】&#10;一人当たり面積平均値テキスト">
          <a:extLst>
            <a:ext uri="{FF2B5EF4-FFF2-40B4-BE49-F238E27FC236}">
              <a16:creationId xmlns:a16="http://schemas.microsoft.com/office/drawing/2014/main" id="{D1D32BD1-C452-43C8-9352-BFB2509B85B4}"/>
            </a:ext>
          </a:extLst>
        </xdr:cNvPr>
        <xdr:cNvSpPr txBox="1"/>
      </xdr:nvSpPr>
      <xdr:spPr>
        <a:xfrm>
          <a:off x="10515600" y="143446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135889</xdr:rowOff>
    </xdr:from>
    <xdr:to>
      <xdr:col>55</xdr:col>
      <xdr:colOff>50800</xdr:colOff>
      <xdr:row>84</xdr:row>
      <xdr:rowOff>66039</xdr:rowOff>
    </xdr:to>
    <xdr:sp macro="" textlink="">
      <xdr:nvSpPr>
        <xdr:cNvPr id="309" name="フローチャート: 判断 308">
          <a:extLst>
            <a:ext uri="{FF2B5EF4-FFF2-40B4-BE49-F238E27FC236}">
              <a16:creationId xmlns:a16="http://schemas.microsoft.com/office/drawing/2014/main" id="{A526AC74-D926-4DC6-A1AA-7F94614FA501}"/>
            </a:ext>
          </a:extLst>
        </xdr:cNvPr>
        <xdr:cNvSpPr/>
      </xdr:nvSpPr>
      <xdr:spPr>
        <a:xfrm>
          <a:off x="104267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118745</xdr:rowOff>
    </xdr:from>
    <xdr:to>
      <xdr:col>50</xdr:col>
      <xdr:colOff>165100</xdr:colOff>
      <xdr:row>84</xdr:row>
      <xdr:rowOff>48895</xdr:rowOff>
    </xdr:to>
    <xdr:sp macro="" textlink="">
      <xdr:nvSpPr>
        <xdr:cNvPr id="310" name="フローチャート: 判断 309">
          <a:extLst>
            <a:ext uri="{FF2B5EF4-FFF2-40B4-BE49-F238E27FC236}">
              <a16:creationId xmlns:a16="http://schemas.microsoft.com/office/drawing/2014/main" id="{A38FD219-101B-410D-AAF6-EAFD6457A3BB}"/>
            </a:ext>
          </a:extLst>
        </xdr:cNvPr>
        <xdr:cNvSpPr/>
      </xdr:nvSpPr>
      <xdr:spPr>
        <a:xfrm>
          <a:off x="9588500" y="1434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82</xdr:row>
      <xdr:rowOff>65422</xdr:rowOff>
    </xdr:from>
    <xdr:ext cx="469744" cy="259045"/>
    <xdr:sp macro="" textlink="">
      <xdr:nvSpPr>
        <xdr:cNvPr id="311" name="n_1aveValue【福祉施設】&#10;一人当たり面積">
          <a:extLst>
            <a:ext uri="{FF2B5EF4-FFF2-40B4-BE49-F238E27FC236}">
              <a16:creationId xmlns:a16="http://schemas.microsoft.com/office/drawing/2014/main" id="{51EEFDAE-676B-4B57-8393-FC2E30A63C1B}"/>
            </a:ext>
          </a:extLst>
        </xdr:cNvPr>
        <xdr:cNvSpPr txBox="1"/>
      </xdr:nvSpPr>
      <xdr:spPr>
        <a:xfrm>
          <a:off x="9391727" y="14124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82</xdr:row>
      <xdr:rowOff>158750</xdr:rowOff>
    </xdr:from>
    <xdr:to>
      <xdr:col>46</xdr:col>
      <xdr:colOff>38100</xdr:colOff>
      <xdr:row>83</xdr:row>
      <xdr:rowOff>88900</xdr:rowOff>
    </xdr:to>
    <xdr:sp macro="" textlink="">
      <xdr:nvSpPr>
        <xdr:cNvPr id="312" name="フローチャート: 判断 311">
          <a:extLst>
            <a:ext uri="{FF2B5EF4-FFF2-40B4-BE49-F238E27FC236}">
              <a16:creationId xmlns:a16="http://schemas.microsoft.com/office/drawing/2014/main" id="{FC4535C4-5B62-4A28-8192-7A412907C102}"/>
            </a:ext>
          </a:extLst>
        </xdr:cNvPr>
        <xdr:cNvSpPr/>
      </xdr:nvSpPr>
      <xdr:spPr>
        <a:xfrm>
          <a:off x="8699500" y="1421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81</xdr:row>
      <xdr:rowOff>105427</xdr:rowOff>
    </xdr:from>
    <xdr:ext cx="469744" cy="259045"/>
    <xdr:sp macro="" textlink="">
      <xdr:nvSpPr>
        <xdr:cNvPr id="313" name="n_2aveValue【福祉施設】&#10;一人当たり面積">
          <a:extLst>
            <a:ext uri="{FF2B5EF4-FFF2-40B4-BE49-F238E27FC236}">
              <a16:creationId xmlns:a16="http://schemas.microsoft.com/office/drawing/2014/main" id="{5F95A521-1169-44FE-A3D1-7DC189FC1F77}"/>
            </a:ext>
          </a:extLst>
        </xdr:cNvPr>
        <xdr:cNvSpPr txBox="1"/>
      </xdr:nvSpPr>
      <xdr:spPr>
        <a:xfrm>
          <a:off x="8515427" y="13992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84</xdr:row>
      <xdr:rowOff>19686</xdr:rowOff>
    </xdr:from>
    <xdr:to>
      <xdr:col>41</xdr:col>
      <xdr:colOff>101600</xdr:colOff>
      <xdr:row>84</xdr:row>
      <xdr:rowOff>121286</xdr:rowOff>
    </xdr:to>
    <xdr:sp macro="" textlink="">
      <xdr:nvSpPr>
        <xdr:cNvPr id="314" name="フローチャート: 判断 313">
          <a:extLst>
            <a:ext uri="{FF2B5EF4-FFF2-40B4-BE49-F238E27FC236}">
              <a16:creationId xmlns:a16="http://schemas.microsoft.com/office/drawing/2014/main" id="{46171C05-4EA6-4DCC-926E-A570F2B86567}"/>
            </a:ext>
          </a:extLst>
        </xdr:cNvPr>
        <xdr:cNvSpPr/>
      </xdr:nvSpPr>
      <xdr:spPr>
        <a:xfrm>
          <a:off x="7810500" y="14421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82</xdr:row>
      <xdr:rowOff>137813</xdr:rowOff>
    </xdr:from>
    <xdr:ext cx="469744" cy="259045"/>
    <xdr:sp macro="" textlink="">
      <xdr:nvSpPr>
        <xdr:cNvPr id="315" name="n_3aveValue【福祉施設】&#10;一人当たり面積">
          <a:extLst>
            <a:ext uri="{FF2B5EF4-FFF2-40B4-BE49-F238E27FC236}">
              <a16:creationId xmlns:a16="http://schemas.microsoft.com/office/drawing/2014/main" id="{3B7BEDC9-A7A6-49D7-974D-49A4FF0FD131}"/>
            </a:ext>
          </a:extLst>
        </xdr:cNvPr>
        <xdr:cNvSpPr txBox="1"/>
      </xdr:nvSpPr>
      <xdr:spPr>
        <a:xfrm>
          <a:off x="7626427" y="14196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316" name="テキスト ボックス 315">
          <a:extLst>
            <a:ext uri="{FF2B5EF4-FFF2-40B4-BE49-F238E27FC236}">
              <a16:creationId xmlns:a16="http://schemas.microsoft.com/office/drawing/2014/main" id="{D14F38C9-6A59-4161-B72E-59CA75101D4B}"/>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7" name="テキスト ボックス 316">
          <a:extLst>
            <a:ext uri="{FF2B5EF4-FFF2-40B4-BE49-F238E27FC236}">
              <a16:creationId xmlns:a16="http://schemas.microsoft.com/office/drawing/2014/main" id="{B40F48C4-F6BA-4DB5-A820-DF10C166FC1E}"/>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8" name="テキスト ボックス 317">
          <a:extLst>
            <a:ext uri="{FF2B5EF4-FFF2-40B4-BE49-F238E27FC236}">
              <a16:creationId xmlns:a16="http://schemas.microsoft.com/office/drawing/2014/main" id="{BE045A22-2798-4E1E-A3B8-C99819D865BC}"/>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9" name="テキスト ボックス 318">
          <a:extLst>
            <a:ext uri="{FF2B5EF4-FFF2-40B4-BE49-F238E27FC236}">
              <a16:creationId xmlns:a16="http://schemas.microsoft.com/office/drawing/2014/main" id="{C228ABA9-A82C-4150-90C3-FE5541C79D68}"/>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0" name="テキスト ボックス 319">
          <a:extLst>
            <a:ext uri="{FF2B5EF4-FFF2-40B4-BE49-F238E27FC236}">
              <a16:creationId xmlns:a16="http://schemas.microsoft.com/office/drawing/2014/main" id="{9B2E9640-718B-4F83-8BCA-4DE288C4BE7C}"/>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85</xdr:row>
      <xdr:rowOff>19686</xdr:rowOff>
    </xdr:from>
    <xdr:to>
      <xdr:col>41</xdr:col>
      <xdr:colOff>101600</xdr:colOff>
      <xdr:row>85</xdr:row>
      <xdr:rowOff>121286</xdr:rowOff>
    </xdr:to>
    <xdr:sp macro="" textlink="">
      <xdr:nvSpPr>
        <xdr:cNvPr id="321" name="楕円 320">
          <a:extLst>
            <a:ext uri="{FF2B5EF4-FFF2-40B4-BE49-F238E27FC236}">
              <a16:creationId xmlns:a16="http://schemas.microsoft.com/office/drawing/2014/main" id="{2A3304DD-33AB-4171-B7A5-4D1436F19E8B}"/>
            </a:ext>
          </a:extLst>
        </xdr:cNvPr>
        <xdr:cNvSpPr/>
      </xdr:nvSpPr>
      <xdr:spPr>
        <a:xfrm>
          <a:off x="7810500" y="14592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85</xdr:row>
      <xdr:rowOff>112413</xdr:rowOff>
    </xdr:from>
    <xdr:ext cx="469744" cy="259045"/>
    <xdr:sp macro="" textlink="">
      <xdr:nvSpPr>
        <xdr:cNvPr id="322" name="n_3mainValue【福祉施設】&#10;一人当たり面積">
          <a:extLst>
            <a:ext uri="{FF2B5EF4-FFF2-40B4-BE49-F238E27FC236}">
              <a16:creationId xmlns:a16="http://schemas.microsoft.com/office/drawing/2014/main" id="{344DE4B2-F3DC-4C43-A7A3-85C43357DE14}"/>
            </a:ext>
          </a:extLst>
        </xdr:cNvPr>
        <xdr:cNvSpPr txBox="1"/>
      </xdr:nvSpPr>
      <xdr:spPr>
        <a:xfrm>
          <a:off x="7626427" y="14685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3" name="正方形/長方形 322">
          <a:extLst>
            <a:ext uri="{FF2B5EF4-FFF2-40B4-BE49-F238E27FC236}">
              <a16:creationId xmlns:a16="http://schemas.microsoft.com/office/drawing/2014/main" id="{936E5B39-8468-4E01-AFC9-5B7A09E932CC}"/>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4" name="正方形/長方形 323">
          <a:extLst>
            <a:ext uri="{FF2B5EF4-FFF2-40B4-BE49-F238E27FC236}">
              <a16:creationId xmlns:a16="http://schemas.microsoft.com/office/drawing/2014/main" id="{E83B50E0-FB46-4C8E-BBA3-83E47A14F8C9}"/>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5" name="正方形/長方形 324">
          <a:extLst>
            <a:ext uri="{FF2B5EF4-FFF2-40B4-BE49-F238E27FC236}">
              <a16:creationId xmlns:a16="http://schemas.microsoft.com/office/drawing/2014/main" id="{B08881FD-74EA-4CAF-A6B2-A42F7FFF301B}"/>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6" name="正方形/長方形 325">
          <a:extLst>
            <a:ext uri="{FF2B5EF4-FFF2-40B4-BE49-F238E27FC236}">
              <a16:creationId xmlns:a16="http://schemas.microsoft.com/office/drawing/2014/main" id="{A3250B55-3D48-47BC-89CF-524C1A8A6E57}"/>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7" name="正方形/長方形 326">
          <a:extLst>
            <a:ext uri="{FF2B5EF4-FFF2-40B4-BE49-F238E27FC236}">
              <a16:creationId xmlns:a16="http://schemas.microsoft.com/office/drawing/2014/main" id="{4BA3F6C7-485F-43BD-A414-C8B8505223EC}"/>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8" name="正方形/長方形 327">
          <a:extLst>
            <a:ext uri="{FF2B5EF4-FFF2-40B4-BE49-F238E27FC236}">
              <a16:creationId xmlns:a16="http://schemas.microsoft.com/office/drawing/2014/main" id="{E0EC0DB9-CFD5-4724-B079-1EDD6E6BBBB4}"/>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9" name="正方形/長方形 328">
          <a:extLst>
            <a:ext uri="{FF2B5EF4-FFF2-40B4-BE49-F238E27FC236}">
              <a16:creationId xmlns:a16="http://schemas.microsoft.com/office/drawing/2014/main" id="{A837DC1D-136D-48C9-B9DE-528F9669884C}"/>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0" name="正方形/長方形 329">
          <a:extLst>
            <a:ext uri="{FF2B5EF4-FFF2-40B4-BE49-F238E27FC236}">
              <a16:creationId xmlns:a16="http://schemas.microsoft.com/office/drawing/2014/main" id="{1E902667-80C3-4170-BEBC-592D82F27F6F}"/>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31" name="テキスト ボックス 330">
          <a:extLst>
            <a:ext uri="{FF2B5EF4-FFF2-40B4-BE49-F238E27FC236}">
              <a16:creationId xmlns:a16="http://schemas.microsoft.com/office/drawing/2014/main" id="{B1C348C9-C3C7-4614-A998-C643DEAEABD6}"/>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32" name="直線コネクタ 331">
          <a:extLst>
            <a:ext uri="{FF2B5EF4-FFF2-40B4-BE49-F238E27FC236}">
              <a16:creationId xmlns:a16="http://schemas.microsoft.com/office/drawing/2014/main" id="{DF99A9CF-C0E9-4B28-87F3-1BBC6AC7A45E}"/>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33" name="テキスト ボックス 332">
          <a:extLst>
            <a:ext uri="{FF2B5EF4-FFF2-40B4-BE49-F238E27FC236}">
              <a16:creationId xmlns:a16="http://schemas.microsoft.com/office/drawing/2014/main" id="{038584C5-7650-4E05-9FA0-B8D084E9735F}"/>
            </a:ext>
          </a:extLst>
        </xdr:cNvPr>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34" name="直線コネクタ 333">
          <a:extLst>
            <a:ext uri="{FF2B5EF4-FFF2-40B4-BE49-F238E27FC236}">
              <a16:creationId xmlns:a16="http://schemas.microsoft.com/office/drawing/2014/main" id="{94640850-FE0B-43D7-9A32-F48EF72B2141}"/>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35" name="テキスト ボックス 334">
          <a:extLst>
            <a:ext uri="{FF2B5EF4-FFF2-40B4-BE49-F238E27FC236}">
              <a16:creationId xmlns:a16="http://schemas.microsoft.com/office/drawing/2014/main" id="{919278B3-238E-421A-9059-E8A62C9AAD64}"/>
            </a:ext>
          </a:extLst>
        </xdr:cNvPr>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36" name="直線コネクタ 335">
          <a:extLst>
            <a:ext uri="{FF2B5EF4-FFF2-40B4-BE49-F238E27FC236}">
              <a16:creationId xmlns:a16="http://schemas.microsoft.com/office/drawing/2014/main" id="{BEEC6638-A87B-4034-A637-5A134106EBF0}"/>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37" name="テキスト ボックス 336">
          <a:extLst>
            <a:ext uri="{FF2B5EF4-FFF2-40B4-BE49-F238E27FC236}">
              <a16:creationId xmlns:a16="http://schemas.microsoft.com/office/drawing/2014/main" id="{6519DABA-48ED-4D54-87FE-A272A87D3DBF}"/>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38" name="直線コネクタ 337">
          <a:extLst>
            <a:ext uri="{FF2B5EF4-FFF2-40B4-BE49-F238E27FC236}">
              <a16:creationId xmlns:a16="http://schemas.microsoft.com/office/drawing/2014/main" id="{BB62C0BE-E24D-4837-8C25-5A55CC292913}"/>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39" name="テキスト ボックス 338">
          <a:extLst>
            <a:ext uri="{FF2B5EF4-FFF2-40B4-BE49-F238E27FC236}">
              <a16:creationId xmlns:a16="http://schemas.microsoft.com/office/drawing/2014/main" id="{1D088CA5-7390-4497-9E44-26F5DB7AAAB4}"/>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40" name="直線コネクタ 339">
          <a:extLst>
            <a:ext uri="{FF2B5EF4-FFF2-40B4-BE49-F238E27FC236}">
              <a16:creationId xmlns:a16="http://schemas.microsoft.com/office/drawing/2014/main" id="{8AB4565B-42A6-4EDA-8009-6B71B096FDD3}"/>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41" name="テキスト ボックス 340">
          <a:extLst>
            <a:ext uri="{FF2B5EF4-FFF2-40B4-BE49-F238E27FC236}">
              <a16:creationId xmlns:a16="http://schemas.microsoft.com/office/drawing/2014/main" id="{6D19FF21-E143-4C86-91CA-F54216EEB994}"/>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42" name="直線コネクタ 341">
          <a:extLst>
            <a:ext uri="{FF2B5EF4-FFF2-40B4-BE49-F238E27FC236}">
              <a16:creationId xmlns:a16="http://schemas.microsoft.com/office/drawing/2014/main" id="{EB007225-3C77-4764-AE51-66F34C24A8FB}"/>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43" name="テキスト ボックス 342">
          <a:extLst>
            <a:ext uri="{FF2B5EF4-FFF2-40B4-BE49-F238E27FC236}">
              <a16:creationId xmlns:a16="http://schemas.microsoft.com/office/drawing/2014/main" id="{CA12B0D3-0449-49C9-94BC-25F928DC580C}"/>
            </a:ext>
          </a:extLst>
        </xdr:cNvPr>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44" name="直線コネクタ 343">
          <a:extLst>
            <a:ext uri="{FF2B5EF4-FFF2-40B4-BE49-F238E27FC236}">
              <a16:creationId xmlns:a16="http://schemas.microsoft.com/office/drawing/2014/main" id="{A4D25496-53DD-4133-8E1A-A728534E4AAD}"/>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45" name="テキスト ボックス 344">
          <a:extLst>
            <a:ext uri="{FF2B5EF4-FFF2-40B4-BE49-F238E27FC236}">
              <a16:creationId xmlns:a16="http://schemas.microsoft.com/office/drawing/2014/main" id="{9DD067C8-1D9C-4560-8EF3-8650F5ADE8D1}"/>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46" name="【市民会館】&#10;有形固定資産減価償却率グラフ枠">
          <a:extLst>
            <a:ext uri="{FF2B5EF4-FFF2-40B4-BE49-F238E27FC236}">
              <a16:creationId xmlns:a16="http://schemas.microsoft.com/office/drawing/2014/main" id="{A71CDC31-4690-4736-83B1-9720497FC2B2}"/>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133350</xdr:rowOff>
    </xdr:from>
    <xdr:to>
      <xdr:col>24</xdr:col>
      <xdr:colOff>62865</xdr:colOff>
      <xdr:row>107</xdr:row>
      <xdr:rowOff>165736</xdr:rowOff>
    </xdr:to>
    <xdr:cxnSp macro="">
      <xdr:nvCxnSpPr>
        <xdr:cNvPr id="347" name="直線コネクタ 346">
          <a:extLst>
            <a:ext uri="{FF2B5EF4-FFF2-40B4-BE49-F238E27FC236}">
              <a16:creationId xmlns:a16="http://schemas.microsoft.com/office/drawing/2014/main" id="{6C58A188-ECC7-4C81-B683-D9852F41F5FF}"/>
            </a:ext>
          </a:extLst>
        </xdr:cNvPr>
        <xdr:cNvCxnSpPr/>
      </xdr:nvCxnSpPr>
      <xdr:spPr>
        <a:xfrm flipV="1">
          <a:off x="4634865" y="17278350"/>
          <a:ext cx="0" cy="12325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169563</xdr:rowOff>
    </xdr:from>
    <xdr:ext cx="405111" cy="259045"/>
    <xdr:sp macro="" textlink="">
      <xdr:nvSpPr>
        <xdr:cNvPr id="348" name="【市民会館】&#10;有形固定資産減価償却率最小値テキスト">
          <a:extLst>
            <a:ext uri="{FF2B5EF4-FFF2-40B4-BE49-F238E27FC236}">
              <a16:creationId xmlns:a16="http://schemas.microsoft.com/office/drawing/2014/main" id="{A5822A0B-E438-497B-A1B2-950B78E670AB}"/>
            </a:ext>
          </a:extLst>
        </xdr:cNvPr>
        <xdr:cNvSpPr txBox="1"/>
      </xdr:nvSpPr>
      <xdr:spPr>
        <a:xfrm>
          <a:off x="4673600" y="18514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165736</xdr:rowOff>
    </xdr:from>
    <xdr:to>
      <xdr:col>24</xdr:col>
      <xdr:colOff>152400</xdr:colOff>
      <xdr:row>107</xdr:row>
      <xdr:rowOff>165736</xdr:rowOff>
    </xdr:to>
    <xdr:cxnSp macro="">
      <xdr:nvCxnSpPr>
        <xdr:cNvPr id="349" name="直線コネクタ 348">
          <a:extLst>
            <a:ext uri="{FF2B5EF4-FFF2-40B4-BE49-F238E27FC236}">
              <a16:creationId xmlns:a16="http://schemas.microsoft.com/office/drawing/2014/main" id="{DC82DCBE-21C7-44C9-B649-689F88392415}"/>
            </a:ext>
          </a:extLst>
        </xdr:cNvPr>
        <xdr:cNvCxnSpPr/>
      </xdr:nvCxnSpPr>
      <xdr:spPr>
        <a:xfrm>
          <a:off x="4546600" y="18510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80027</xdr:rowOff>
    </xdr:from>
    <xdr:ext cx="405111" cy="259045"/>
    <xdr:sp macro="" textlink="">
      <xdr:nvSpPr>
        <xdr:cNvPr id="350" name="【市民会館】&#10;有形固定資産減価償却率最大値テキスト">
          <a:extLst>
            <a:ext uri="{FF2B5EF4-FFF2-40B4-BE49-F238E27FC236}">
              <a16:creationId xmlns:a16="http://schemas.microsoft.com/office/drawing/2014/main" id="{750A6428-D3C5-4283-B63A-07A4DD807BFC}"/>
            </a:ext>
          </a:extLst>
        </xdr:cNvPr>
        <xdr:cNvSpPr txBox="1"/>
      </xdr:nvSpPr>
      <xdr:spPr>
        <a:xfrm>
          <a:off x="4673600" y="17053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133350</xdr:rowOff>
    </xdr:from>
    <xdr:to>
      <xdr:col>24</xdr:col>
      <xdr:colOff>152400</xdr:colOff>
      <xdr:row>100</xdr:row>
      <xdr:rowOff>133350</xdr:rowOff>
    </xdr:to>
    <xdr:cxnSp macro="">
      <xdr:nvCxnSpPr>
        <xdr:cNvPr id="351" name="直線コネクタ 350">
          <a:extLst>
            <a:ext uri="{FF2B5EF4-FFF2-40B4-BE49-F238E27FC236}">
              <a16:creationId xmlns:a16="http://schemas.microsoft.com/office/drawing/2014/main" id="{B6241D78-6D96-482E-B70E-1E46263094A0}"/>
            </a:ext>
          </a:extLst>
        </xdr:cNvPr>
        <xdr:cNvCxnSpPr/>
      </xdr:nvCxnSpPr>
      <xdr:spPr>
        <a:xfrm>
          <a:off x="4546600" y="1727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114316</xdr:rowOff>
    </xdr:from>
    <xdr:ext cx="405111" cy="259045"/>
    <xdr:sp macro="" textlink="">
      <xdr:nvSpPr>
        <xdr:cNvPr id="352" name="【市民会館】&#10;有形固定資産減価償却率平均値テキスト">
          <a:extLst>
            <a:ext uri="{FF2B5EF4-FFF2-40B4-BE49-F238E27FC236}">
              <a16:creationId xmlns:a16="http://schemas.microsoft.com/office/drawing/2014/main" id="{E3EEA574-C589-40B3-BF49-42CF15E45350}"/>
            </a:ext>
          </a:extLst>
        </xdr:cNvPr>
        <xdr:cNvSpPr txBox="1"/>
      </xdr:nvSpPr>
      <xdr:spPr>
        <a:xfrm>
          <a:off x="4673600" y="179451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135889</xdr:rowOff>
    </xdr:from>
    <xdr:to>
      <xdr:col>24</xdr:col>
      <xdr:colOff>114300</xdr:colOff>
      <xdr:row>105</xdr:row>
      <xdr:rowOff>66039</xdr:rowOff>
    </xdr:to>
    <xdr:sp macro="" textlink="">
      <xdr:nvSpPr>
        <xdr:cNvPr id="353" name="フローチャート: 判断 352">
          <a:extLst>
            <a:ext uri="{FF2B5EF4-FFF2-40B4-BE49-F238E27FC236}">
              <a16:creationId xmlns:a16="http://schemas.microsoft.com/office/drawing/2014/main" id="{00E7C13D-C889-4D6F-AEC7-FA2C48C21491}"/>
            </a:ext>
          </a:extLst>
        </xdr:cNvPr>
        <xdr:cNvSpPr/>
      </xdr:nvSpPr>
      <xdr:spPr>
        <a:xfrm>
          <a:off x="4584700" y="17966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15875</xdr:rowOff>
    </xdr:from>
    <xdr:to>
      <xdr:col>20</xdr:col>
      <xdr:colOff>38100</xdr:colOff>
      <xdr:row>105</xdr:row>
      <xdr:rowOff>117475</xdr:rowOff>
    </xdr:to>
    <xdr:sp macro="" textlink="">
      <xdr:nvSpPr>
        <xdr:cNvPr id="354" name="フローチャート: 判断 353">
          <a:extLst>
            <a:ext uri="{FF2B5EF4-FFF2-40B4-BE49-F238E27FC236}">
              <a16:creationId xmlns:a16="http://schemas.microsoft.com/office/drawing/2014/main" id="{B3157264-4EDE-4389-AE8A-B5A390AD0A48}"/>
            </a:ext>
          </a:extLst>
        </xdr:cNvPr>
        <xdr:cNvSpPr/>
      </xdr:nvSpPr>
      <xdr:spPr>
        <a:xfrm>
          <a:off x="3746500" y="1801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105</xdr:row>
      <xdr:rowOff>108602</xdr:rowOff>
    </xdr:from>
    <xdr:ext cx="405111" cy="259045"/>
    <xdr:sp macro="" textlink="">
      <xdr:nvSpPr>
        <xdr:cNvPr id="355" name="n_1aveValue【市民会館】&#10;有形固定資産減価償却率">
          <a:extLst>
            <a:ext uri="{FF2B5EF4-FFF2-40B4-BE49-F238E27FC236}">
              <a16:creationId xmlns:a16="http://schemas.microsoft.com/office/drawing/2014/main" id="{5D18C930-B0AB-467C-9CD6-25E8483B64E6}"/>
            </a:ext>
          </a:extLst>
        </xdr:cNvPr>
        <xdr:cNvSpPr txBox="1"/>
      </xdr:nvSpPr>
      <xdr:spPr>
        <a:xfrm>
          <a:off x="3582044" y="18110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105</xdr:row>
      <xdr:rowOff>65405</xdr:rowOff>
    </xdr:from>
    <xdr:to>
      <xdr:col>15</xdr:col>
      <xdr:colOff>101600</xdr:colOff>
      <xdr:row>105</xdr:row>
      <xdr:rowOff>167005</xdr:rowOff>
    </xdr:to>
    <xdr:sp macro="" textlink="">
      <xdr:nvSpPr>
        <xdr:cNvPr id="356" name="フローチャート: 判断 355">
          <a:extLst>
            <a:ext uri="{FF2B5EF4-FFF2-40B4-BE49-F238E27FC236}">
              <a16:creationId xmlns:a16="http://schemas.microsoft.com/office/drawing/2014/main" id="{3C263C07-593D-442C-84C1-15B37B1042B5}"/>
            </a:ext>
          </a:extLst>
        </xdr:cNvPr>
        <xdr:cNvSpPr/>
      </xdr:nvSpPr>
      <xdr:spPr>
        <a:xfrm>
          <a:off x="2857500" y="18067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105</xdr:row>
      <xdr:rowOff>158132</xdr:rowOff>
    </xdr:from>
    <xdr:ext cx="405111" cy="259045"/>
    <xdr:sp macro="" textlink="">
      <xdr:nvSpPr>
        <xdr:cNvPr id="357" name="n_2aveValue【市民会館】&#10;有形固定資産減価償却率">
          <a:extLst>
            <a:ext uri="{FF2B5EF4-FFF2-40B4-BE49-F238E27FC236}">
              <a16:creationId xmlns:a16="http://schemas.microsoft.com/office/drawing/2014/main" id="{1EE68E45-43B9-405D-BBB0-58745B66F43B}"/>
            </a:ext>
          </a:extLst>
        </xdr:cNvPr>
        <xdr:cNvSpPr txBox="1"/>
      </xdr:nvSpPr>
      <xdr:spPr>
        <a:xfrm>
          <a:off x="2705744" y="18160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105</xdr:row>
      <xdr:rowOff>128270</xdr:rowOff>
    </xdr:from>
    <xdr:to>
      <xdr:col>10</xdr:col>
      <xdr:colOff>165100</xdr:colOff>
      <xdr:row>106</xdr:row>
      <xdr:rowOff>58420</xdr:rowOff>
    </xdr:to>
    <xdr:sp macro="" textlink="">
      <xdr:nvSpPr>
        <xdr:cNvPr id="358" name="フローチャート: 判断 357">
          <a:extLst>
            <a:ext uri="{FF2B5EF4-FFF2-40B4-BE49-F238E27FC236}">
              <a16:creationId xmlns:a16="http://schemas.microsoft.com/office/drawing/2014/main" id="{1CC00823-395A-4644-9523-7040B4842912}"/>
            </a:ext>
          </a:extLst>
        </xdr:cNvPr>
        <xdr:cNvSpPr/>
      </xdr:nvSpPr>
      <xdr:spPr>
        <a:xfrm>
          <a:off x="1968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104</xdr:row>
      <xdr:rowOff>74947</xdr:rowOff>
    </xdr:from>
    <xdr:ext cx="405111" cy="259045"/>
    <xdr:sp macro="" textlink="">
      <xdr:nvSpPr>
        <xdr:cNvPr id="359" name="n_3aveValue【市民会館】&#10;有形固定資産減価償却率">
          <a:extLst>
            <a:ext uri="{FF2B5EF4-FFF2-40B4-BE49-F238E27FC236}">
              <a16:creationId xmlns:a16="http://schemas.microsoft.com/office/drawing/2014/main" id="{8E58F015-538C-4308-8D89-6601A93E54E2}"/>
            </a:ext>
          </a:extLst>
        </xdr:cNvPr>
        <xdr:cNvSpPr txBox="1"/>
      </xdr:nvSpPr>
      <xdr:spPr>
        <a:xfrm>
          <a:off x="1816744" y="17905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360" name="テキスト ボックス 359">
          <a:extLst>
            <a:ext uri="{FF2B5EF4-FFF2-40B4-BE49-F238E27FC236}">
              <a16:creationId xmlns:a16="http://schemas.microsoft.com/office/drawing/2014/main" id="{EE04D5DF-D693-4E6B-9A06-E067E12735A9}"/>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61" name="テキスト ボックス 360">
          <a:extLst>
            <a:ext uri="{FF2B5EF4-FFF2-40B4-BE49-F238E27FC236}">
              <a16:creationId xmlns:a16="http://schemas.microsoft.com/office/drawing/2014/main" id="{152F5160-6C33-4C5F-BFA7-A64BBE8700D3}"/>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62" name="テキスト ボックス 361">
          <a:extLst>
            <a:ext uri="{FF2B5EF4-FFF2-40B4-BE49-F238E27FC236}">
              <a16:creationId xmlns:a16="http://schemas.microsoft.com/office/drawing/2014/main" id="{E0A773F4-B11D-405C-A6E2-02730CDADF25}"/>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63" name="テキスト ボックス 362">
          <a:extLst>
            <a:ext uri="{FF2B5EF4-FFF2-40B4-BE49-F238E27FC236}">
              <a16:creationId xmlns:a16="http://schemas.microsoft.com/office/drawing/2014/main" id="{14FAE73D-524D-406E-AD62-16C5F5A3FE4C}"/>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64" name="テキスト ボックス 363">
          <a:extLst>
            <a:ext uri="{FF2B5EF4-FFF2-40B4-BE49-F238E27FC236}">
              <a16:creationId xmlns:a16="http://schemas.microsoft.com/office/drawing/2014/main" id="{4D3712E6-CB44-4329-8262-0CFCC0F2AC94}"/>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99695</xdr:rowOff>
    </xdr:from>
    <xdr:to>
      <xdr:col>20</xdr:col>
      <xdr:colOff>38100</xdr:colOff>
      <xdr:row>105</xdr:row>
      <xdr:rowOff>29845</xdr:rowOff>
    </xdr:to>
    <xdr:sp macro="" textlink="">
      <xdr:nvSpPr>
        <xdr:cNvPr id="365" name="楕円 364">
          <a:extLst>
            <a:ext uri="{FF2B5EF4-FFF2-40B4-BE49-F238E27FC236}">
              <a16:creationId xmlns:a16="http://schemas.microsoft.com/office/drawing/2014/main" id="{89C9EF1A-6AE7-42E1-BD32-B2DB118B28EF}"/>
            </a:ext>
          </a:extLst>
        </xdr:cNvPr>
        <xdr:cNvSpPr/>
      </xdr:nvSpPr>
      <xdr:spPr>
        <a:xfrm>
          <a:off x="3746500" y="17930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137795</xdr:rowOff>
    </xdr:from>
    <xdr:to>
      <xdr:col>15</xdr:col>
      <xdr:colOff>101600</xdr:colOff>
      <xdr:row>105</xdr:row>
      <xdr:rowOff>67945</xdr:rowOff>
    </xdr:to>
    <xdr:sp macro="" textlink="">
      <xdr:nvSpPr>
        <xdr:cNvPr id="366" name="楕円 365">
          <a:extLst>
            <a:ext uri="{FF2B5EF4-FFF2-40B4-BE49-F238E27FC236}">
              <a16:creationId xmlns:a16="http://schemas.microsoft.com/office/drawing/2014/main" id="{C3174794-C380-4C85-8E13-E9FF54172696}"/>
            </a:ext>
          </a:extLst>
        </xdr:cNvPr>
        <xdr:cNvSpPr/>
      </xdr:nvSpPr>
      <xdr:spPr>
        <a:xfrm>
          <a:off x="2857500" y="17968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150495</xdr:rowOff>
    </xdr:from>
    <xdr:to>
      <xdr:col>19</xdr:col>
      <xdr:colOff>177800</xdr:colOff>
      <xdr:row>105</xdr:row>
      <xdr:rowOff>17145</xdr:rowOff>
    </xdr:to>
    <xdr:cxnSp macro="">
      <xdr:nvCxnSpPr>
        <xdr:cNvPr id="367" name="直線コネクタ 366">
          <a:extLst>
            <a:ext uri="{FF2B5EF4-FFF2-40B4-BE49-F238E27FC236}">
              <a16:creationId xmlns:a16="http://schemas.microsoft.com/office/drawing/2014/main" id="{0877ADC2-8C63-48E0-A78D-A17880741F08}"/>
            </a:ext>
          </a:extLst>
        </xdr:cNvPr>
        <xdr:cNvCxnSpPr/>
      </xdr:nvCxnSpPr>
      <xdr:spPr>
        <a:xfrm flipV="1">
          <a:off x="2908300" y="1798129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46372</xdr:rowOff>
    </xdr:from>
    <xdr:ext cx="405111" cy="259045"/>
    <xdr:sp macro="" textlink="">
      <xdr:nvSpPr>
        <xdr:cNvPr id="368" name="n_1mainValue【市民会館】&#10;有形固定資産減価償却率">
          <a:extLst>
            <a:ext uri="{FF2B5EF4-FFF2-40B4-BE49-F238E27FC236}">
              <a16:creationId xmlns:a16="http://schemas.microsoft.com/office/drawing/2014/main" id="{977186D6-5464-4B71-A18F-700FDDB168FB}"/>
            </a:ext>
          </a:extLst>
        </xdr:cNvPr>
        <xdr:cNvSpPr txBox="1"/>
      </xdr:nvSpPr>
      <xdr:spPr>
        <a:xfrm>
          <a:off x="3582044" y="17705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84472</xdr:rowOff>
    </xdr:from>
    <xdr:ext cx="405111" cy="259045"/>
    <xdr:sp macro="" textlink="">
      <xdr:nvSpPr>
        <xdr:cNvPr id="369" name="n_2mainValue【市民会館】&#10;有形固定資産減価償却率">
          <a:extLst>
            <a:ext uri="{FF2B5EF4-FFF2-40B4-BE49-F238E27FC236}">
              <a16:creationId xmlns:a16="http://schemas.microsoft.com/office/drawing/2014/main" id="{263B13E8-C1CA-484B-8547-D284D78BE65E}"/>
            </a:ext>
          </a:extLst>
        </xdr:cNvPr>
        <xdr:cNvSpPr txBox="1"/>
      </xdr:nvSpPr>
      <xdr:spPr>
        <a:xfrm>
          <a:off x="2705744" y="17743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70" name="正方形/長方形 369">
          <a:extLst>
            <a:ext uri="{FF2B5EF4-FFF2-40B4-BE49-F238E27FC236}">
              <a16:creationId xmlns:a16="http://schemas.microsoft.com/office/drawing/2014/main" id="{FA6890A5-9B1C-4176-83EF-3182817FA5EC}"/>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1" name="正方形/長方形 370">
          <a:extLst>
            <a:ext uri="{FF2B5EF4-FFF2-40B4-BE49-F238E27FC236}">
              <a16:creationId xmlns:a16="http://schemas.microsoft.com/office/drawing/2014/main" id="{2191391B-37A4-4E9A-ACAE-1D18FEC3AF8A}"/>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2" name="正方形/長方形 371">
          <a:extLst>
            <a:ext uri="{FF2B5EF4-FFF2-40B4-BE49-F238E27FC236}">
              <a16:creationId xmlns:a16="http://schemas.microsoft.com/office/drawing/2014/main" id="{74E72F89-9A16-45E3-A1CF-50D3A41688A7}"/>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3" name="正方形/長方形 372">
          <a:extLst>
            <a:ext uri="{FF2B5EF4-FFF2-40B4-BE49-F238E27FC236}">
              <a16:creationId xmlns:a16="http://schemas.microsoft.com/office/drawing/2014/main" id="{764CE513-B31A-4672-A399-6E7430F7A93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4" name="正方形/長方形 373">
          <a:extLst>
            <a:ext uri="{FF2B5EF4-FFF2-40B4-BE49-F238E27FC236}">
              <a16:creationId xmlns:a16="http://schemas.microsoft.com/office/drawing/2014/main" id="{F0A9D562-5579-4C12-9E11-FF063AE2D7E4}"/>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5" name="正方形/長方形 374">
          <a:extLst>
            <a:ext uri="{FF2B5EF4-FFF2-40B4-BE49-F238E27FC236}">
              <a16:creationId xmlns:a16="http://schemas.microsoft.com/office/drawing/2014/main" id="{70C6CA37-D641-492C-847C-C1984CD847C3}"/>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6" name="正方形/長方形 375">
          <a:extLst>
            <a:ext uri="{FF2B5EF4-FFF2-40B4-BE49-F238E27FC236}">
              <a16:creationId xmlns:a16="http://schemas.microsoft.com/office/drawing/2014/main" id="{4A012456-01B4-45F3-AF0A-1CA33FF1FBF4}"/>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7" name="正方形/長方形 376">
          <a:extLst>
            <a:ext uri="{FF2B5EF4-FFF2-40B4-BE49-F238E27FC236}">
              <a16:creationId xmlns:a16="http://schemas.microsoft.com/office/drawing/2014/main" id="{08635C95-54B4-4C8E-A7D4-BE5B10920A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78" name="テキスト ボックス 377">
          <a:extLst>
            <a:ext uri="{FF2B5EF4-FFF2-40B4-BE49-F238E27FC236}">
              <a16:creationId xmlns:a16="http://schemas.microsoft.com/office/drawing/2014/main" id="{4044D5EF-E2E2-4285-9930-9683B01B6034}"/>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79" name="直線コネクタ 378">
          <a:extLst>
            <a:ext uri="{FF2B5EF4-FFF2-40B4-BE49-F238E27FC236}">
              <a16:creationId xmlns:a16="http://schemas.microsoft.com/office/drawing/2014/main" id="{CEEF9AAA-2B9C-4744-988B-78A2274C7FEA}"/>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80" name="直線コネクタ 379">
          <a:extLst>
            <a:ext uri="{FF2B5EF4-FFF2-40B4-BE49-F238E27FC236}">
              <a16:creationId xmlns:a16="http://schemas.microsoft.com/office/drawing/2014/main" id="{0F1D2EE1-ACFC-48EE-933F-407A1B3AC29E}"/>
            </a:ext>
          </a:extLst>
        </xdr:cNvPr>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381" name="テキスト ボックス 380">
          <a:extLst>
            <a:ext uri="{FF2B5EF4-FFF2-40B4-BE49-F238E27FC236}">
              <a16:creationId xmlns:a16="http://schemas.microsoft.com/office/drawing/2014/main" id="{1961B5A9-5095-4425-8A6B-4EC96AD9DEE8}"/>
            </a:ext>
          </a:extLst>
        </xdr:cNvPr>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82" name="直線コネクタ 381">
          <a:extLst>
            <a:ext uri="{FF2B5EF4-FFF2-40B4-BE49-F238E27FC236}">
              <a16:creationId xmlns:a16="http://schemas.microsoft.com/office/drawing/2014/main" id="{DA47D080-50C1-4A3B-8257-4F2DD1462F3E}"/>
            </a:ext>
          </a:extLst>
        </xdr:cNvPr>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383" name="テキスト ボックス 382">
          <a:extLst>
            <a:ext uri="{FF2B5EF4-FFF2-40B4-BE49-F238E27FC236}">
              <a16:creationId xmlns:a16="http://schemas.microsoft.com/office/drawing/2014/main" id="{498958B4-AF72-4528-A57A-FD8E3E0DB920}"/>
            </a:ext>
          </a:extLst>
        </xdr:cNvPr>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84" name="直線コネクタ 383">
          <a:extLst>
            <a:ext uri="{FF2B5EF4-FFF2-40B4-BE49-F238E27FC236}">
              <a16:creationId xmlns:a16="http://schemas.microsoft.com/office/drawing/2014/main" id="{19BA5148-8485-4BB4-856B-B06DB63596B5}"/>
            </a:ext>
          </a:extLst>
        </xdr:cNvPr>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385" name="テキスト ボックス 384">
          <a:extLst>
            <a:ext uri="{FF2B5EF4-FFF2-40B4-BE49-F238E27FC236}">
              <a16:creationId xmlns:a16="http://schemas.microsoft.com/office/drawing/2014/main" id="{2C70D5BE-AE26-4B43-8BAE-CE2F2EF32166}"/>
            </a:ext>
          </a:extLst>
        </xdr:cNvPr>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86" name="直線コネクタ 385">
          <a:extLst>
            <a:ext uri="{FF2B5EF4-FFF2-40B4-BE49-F238E27FC236}">
              <a16:creationId xmlns:a16="http://schemas.microsoft.com/office/drawing/2014/main" id="{CFB4EF03-8DC2-494A-AF22-3E85071D8291}"/>
            </a:ext>
          </a:extLst>
        </xdr:cNvPr>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387" name="テキスト ボックス 386">
          <a:extLst>
            <a:ext uri="{FF2B5EF4-FFF2-40B4-BE49-F238E27FC236}">
              <a16:creationId xmlns:a16="http://schemas.microsoft.com/office/drawing/2014/main" id="{96A147CF-DC25-4170-843F-DE03A0A6737B}"/>
            </a:ext>
          </a:extLst>
        </xdr:cNvPr>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88" name="直線コネクタ 387">
          <a:extLst>
            <a:ext uri="{FF2B5EF4-FFF2-40B4-BE49-F238E27FC236}">
              <a16:creationId xmlns:a16="http://schemas.microsoft.com/office/drawing/2014/main" id="{9A05ECAB-3654-48B6-BA50-EFA16CBEBC90}"/>
            </a:ext>
          </a:extLst>
        </xdr:cNvPr>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389" name="テキスト ボックス 388">
          <a:extLst>
            <a:ext uri="{FF2B5EF4-FFF2-40B4-BE49-F238E27FC236}">
              <a16:creationId xmlns:a16="http://schemas.microsoft.com/office/drawing/2014/main" id="{B06DC725-F5CB-4132-A3A8-7D58306D3C27}"/>
            </a:ext>
          </a:extLst>
        </xdr:cNvPr>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90" name="直線コネクタ 389">
          <a:extLst>
            <a:ext uri="{FF2B5EF4-FFF2-40B4-BE49-F238E27FC236}">
              <a16:creationId xmlns:a16="http://schemas.microsoft.com/office/drawing/2014/main" id="{9DA58988-649E-48B1-8C48-1D72AFB1A744}"/>
            </a:ext>
          </a:extLst>
        </xdr:cNvPr>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391" name="テキスト ボックス 390">
          <a:extLst>
            <a:ext uri="{FF2B5EF4-FFF2-40B4-BE49-F238E27FC236}">
              <a16:creationId xmlns:a16="http://schemas.microsoft.com/office/drawing/2014/main" id="{5D731F1E-4D8B-4AA2-AAEE-738C3E7BA381}"/>
            </a:ext>
          </a:extLst>
        </xdr:cNvPr>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92" name="直線コネクタ 391">
          <a:extLst>
            <a:ext uri="{FF2B5EF4-FFF2-40B4-BE49-F238E27FC236}">
              <a16:creationId xmlns:a16="http://schemas.microsoft.com/office/drawing/2014/main" id="{95A5628B-7DE1-4DD8-847A-7045854D4A48}"/>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93" name="テキスト ボックス 392">
          <a:extLst>
            <a:ext uri="{FF2B5EF4-FFF2-40B4-BE49-F238E27FC236}">
              <a16:creationId xmlns:a16="http://schemas.microsoft.com/office/drawing/2014/main" id="{92A1D465-0903-48D7-A2E0-1F250BD7813E}"/>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94" name="【市民会館】&#10;一人当たり面積グラフ枠">
          <a:extLst>
            <a:ext uri="{FF2B5EF4-FFF2-40B4-BE49-F238E27FC236}">
              <a16:creationId xmlns:a16="http://schemas.microsoft.com/office/drawing/2014/main" id="{24D501AA-80CE-4B9C-98A2-D7A44455A5EE}"/>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2177</xdr:rowOff>
    </xdr:from>
    <xdr:to>
      <xdr:col>54</xdr:col>
      <xdr:colOff>189865</xdr:colOff>
      <xdr:row>108</xdr:row>
      <xdr:rowOff>158931</xdr:rowOff>
    </xdr:to>
    <xdr:cxnSp macro="">
      <xdr:nvCxnSpPr>
        <xdr:cNvPr id="395" name="直線コネクタ 394">
          <a:extLst>
            <a:ext uri="{FF2B5EF4-FFF2-40B4-BE49-F238E27FC236}">
              <a16:creationId xmlns:a16="http://schemas.microsoft.com/office/drawing/2014/main" id="{542DC2A6-3302-4BE5-BB4B-68744FD108D3}"/>
            </a:ext>
          </a:extLst>
        </xdr:cNvPr>
        <xdr:cNvCxnSpPr/>
      </xdr:nvCxnSpPr>
      <xdr:spPr>
        <a:xfrm flipV="1">
          <a:off x="10476865" y="17147177"/>
          <a:ext cx="0" cy="15283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162758</xdr:rowOff>
    </xdr:from>
    <xdr:ext cx="469744" cy="259045"/>
    <xdr:sp macro="" textlink="">
      <xdr:nvSpPr>
        <xdr:cNvPr id="396" name="【市民会館】&#10;一人当たり面積最小値テキスト">
          <a:extLst>
            <a:ext uri="{FF2B5EF4-FFF2-40B4-BE49-F238E27FC236}">
              <a16:creationId xmlns:a16="http://schemas.microsoft.com/office/drawing/2014/main" id="{304FC06A-A62D-46F0-8E50-F1619A607035}"/>
            </a:ext>
          </a:extLst>
        </xdr:cNvPr>
        <xdr:cNvSpPr txBox="1"/>
      </xdr:nvSpPr>
      <xdr:spPr>
        <a:xfrm>
          <a:off x="10515600" y="18679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158931</xdr:rowOff>
    </xdr:from>
    <xdr:to>
      <xdr:col>55</xdr:col>
      <xdr:colOff>88900</xdr:colOff>
      <xdr:row>108</xdr:row>
      <xdr:rowOff>158931</xdr:rowOff>
    </xdr:to>
    <xdr:cxnSp macro="">
      <xdr:nvCxnSpPr>
        <xdr:cNvPr id="397" name="直線コネクタ 396">
          <a:extLst>
            <a:ext uri="{FF2B5EF4-FFF2-40B4-BE49-F238E27FC236}">
              <a16:creationId xmlns:a16="http://schemas.microsoft.com/office/drawing/2014/main" id="{309B53DB-E126-40AC-95C3-A00184E4E4DE}"/>
            </a:ext>
          </a:extLst>
        </xdr:cNvPr>
        <xdr:cNvCxnSpPr/>
      </xdr:nvCxnSpPr>
      <xdr:spPr>
        <a:xfrm>
          <a:off x="10388600" y="18675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120304</xdr:rowOff>
    </xdr:from>
    <xdr:ext cx="469744" cy="259045"/>
    <xdr:sp macro="" textlink="">
      <xdr:nvSpPr>
        <xdr:cNvPr id="398" name="【市民会館】&#10;一人当たり面積最大値テキスト">
          <a:extLst>
            <a:ext uri="{FF2B5EF4-FFF2-40B4-BE49-F238E27FC236}">
              <a16:creationId xmlns:a16="http://schemas.microsoft.com/office/drawing/2014/main" id="{7A6676BA-ECC4-4951-90CD-BFF642C83E2D}"/>
            </a:ext>
          </a:extLst>
        </xdr:cNvPr>
        <xdr:cNvSpPr txBox="1"/>
      </xdr:nvSpPr>
      <xdr:spPr>
        <a:xfrm>
          <a:off x="10515600" y="16922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2177</xdr:rowOff>
    </xdr:from>
    <xdr:to>
      <xdr:col>55</xdr:col>
      <xdr:colOff>88900</xdr:colOff>
      <xdr:row>100</xdr:row>
      <xdr:rowOff>2177</xdr:rowOff>
    </xdr:to>
    <xdr:cxnSp macro="">
      <xdr:nvCxnSpPr>
        <xdr:cNvPr id="399" name="直線コネクタ 398">
          <a:extLst>
            <a:ext uri="{FF2B5EF4-FFF2-40B4-BE49-F238E27FC236}">
              <a16:creationId xmlns:a16="http://schemas.microsoft.com/office/drawing/2014/main" id="{F057F194-6CBB-4240-B9D8-EC498495F20C}"/>
            </a:ext>
          </a:extLst>
        </xdr:cNvPr>
        <xdr:cNvCxnSpPr/>
      </xdr:nvCxnSpPr>
      <xdr:spPr>
        <a:xfrm>
          <a:off x="10388600" y="17147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133366</xdr:rowOff>
    </xdr:from>
    <xdr:ext cx="469744" cy="259045"/>
    <xdr:sp macro="" textlink="">
      <xdr:nvSpPr>
        <xdr:cNvPr id="400" name="【市民会館】&#10;一人当たり面積平均値テキスト">
          <a:extLst>
            <a:ext uri="{FF2B5EF4-FFF2-40B4-BE49-F238E27FC236}">
              <a16:creationId xmlns:a16="http://schemas.microsoft.com/office/drawing/2014/main" id="{C1E74290-BE7F-4507-AF34-C38773BFC049}"/>
            </a:ext>
          </a:extLst>
        </xdr:cNvPr>
        <xdr:cNvSpPr txBox="1"/>
      </xdr:nvSpPr>
      <xdr:spPr>
        <a:xfrm>
          <a:off x="10515600" y="183070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154939</xdr:rowOff>
    </xdr:from>
    <xdr:to>
      <xdr:col>55</xdr:col>
      <xdr:colOff>50800</xdr:colOff>
      <xdr:row>107</xdr:row>
      <xdr:rowOff>85089</xdr:rowOff>
    </xdr:to>
    <xdr:sp macro="" textlink="">
      <xdr:nvSpPr>
        <xdr:cNvPr id="401" name="フローチャート: 判断 400">
          <a:extLst>
            <a:ext uri="{FF2B5EF4-FFF2-40B4-BE49-F238E27FC236}">
              <a16:creationId xmlns:a16="http://schemas.microsoft.com/office/drawing/2014/main" id="{C58B13FE-1713-413C-A365-C0D8F43155A1}"/>
            </a:ext>
          </a:extLst>
        </xdr:cNvPr>
        <xdr:cNvSpPr/>
      </xdr:nvSpPr>
      <xdr:spPr>
        <a:xfrm>
          <a:off x="10426700" y="18328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171269</xdr:rowOff>
    </xdr:from>
    <xdr:to>
      <xdr:col>50</xdr:col>
      <xdr:colOff>165100</xdr:colOff>
      <xdr:row>107</xdr:row>
      <xdr:rowOff>101419</xdr:rowOff>
    </xdr:to>
    <xdr:sp macro="" textlink="">
      <xdr:nvSpPr>
        <xdr:cNvPr id="402" name="フローチャート: 判断 401">
          <a:extLst>
            <a:ext uri="{FF2B5EF4-FFF2-40B4-BE49-F238E27FC236}">
              <a16:creationId xmlns:a16="http://schemas.microsoft.com/office/drawing/2014/main" id="{7626DA03-6EBE-463F-9E36-59B9AF3A8ED6}"/>
            </a:ext>
          </a:extLst>
        </xdr:cNvPr>
        <xdr:cNvSpPr/>
      </xdr:nvSpPr>
      <xdr:spPr>
        <a:xfrm>
          <a:off x="9588500" y="18344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105</xdr:row>
      <xdr:rowOff>117946</xdr:rowOff>
    </xdr:from>
    <xdr:ext cx="469744" cy="259045"/>
    <xdr:sp macro="" textlink="">
      <xdr:nvSpPr>
        <xdr:cNvPr id="403" name="n_1aveValue【市民会館】&#10;一人当たり面積">
          <a:extLst>
            <a:ext uri="{FF2B5EF4-FFF2-40B4-BE49-F238E27FC236}">
              <a16:creationId xmlns:a16="http://schemas.microsoft.com/office/drawing/2014/main" id="{46EC8618-4935-4A50-9E52-AFEB2662065B}"/>
            </a:ext>
          </a:extLst>
        </xdr:cNvPr>
        <xdr:cNvSpPr txBox="1"/>
      </xdr:nvSpPr>
      <xdr:spPr>
        <a:xfrm>
          <a:off x="9391727" y="18120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106</xdr:row>
      <xdr:rowOff>138612</xdr:rowOff>
    </xdr:from>
    <xdr:to>
      <xdr:col>46</xdr:col>
      <xdr:colOff>38100</xdr:colOff>
      <xdr:row>107</xdr:row>
      <xdr:rowOff>68762</xdr:rowOff>
    </xdr:to>
    <xdr:sp macro="" textlink="">
      <xdr:nvSpPr>
        <xdr:cNvPr id="404" name="フローチャート: 判断 403">
          <a:extLst>
            <a:ext uri="{FF2B5EF4-FFF2-40B4-BE49-F238E27FC236}">
              <a16:creationId xmlns:a16="http://schemas.microsoft.com/office/drawing/2014/main" id="{BB5AB540-39FC-4BDD-B43E-39DD65B17598}"/>
            </a:ext>
          </a:extLst>
        </xdr:cNvPr>
        <xdr:cNvSpPr/>
      </xdr:nvSpPr>
      <xdr:spPr>
        <a:xfrm>
          <a:off x="8699500" y="18312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105</xdr:row>
      <xdr:rowOff>85289</xdr:rowOff>
    </xdr:from>
    <xdr:ext cx="469744" cy="259045"/>
    <xdr:sp macro="" textlink="">
      <xdr:nvSpPr>
        <xdr:cNvPr id="405" name="n_2aveValue【市民会館】&#10;一人当たり面積">
          <a:extLst>
            <a:ext uri="{FF2B5EF4-FFF2-40B4-BE49-F238E27FC236}">
              <a16:creationId xmlns:a16="http://schemas.microsoft.com/office/drawing/2014/main" id="{3BFD0D2F-51E5-4CCB-8E17-B09BA881EB47}"/>
            </a:ext>
          </a:extLst>
        </xdr:cNvPr>
        <xdr:cNvSpPr txBox="1"/>
      </xdr:nvSpPr>
      <xdr:spPr>
        <a:xfrm>
          <a:off x="8515427" y="18087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107</xdr:row>
      <xdr:rowOff>62956</xdr:rowOff>
    </xdr:from>
    <xdr:to>
      <xdr:col>41</xdr:col>
      <xdr:colOff>101600</xdr:colOff>
      <xdr:row>107</xdr:row>
      <xdr:rowOff>164556</xdr:rowOff>
    </xdr:to>
    <xdr:sp macro="" textlink="">
      <xdr:nvSpPr>
        <xdr:cNvPr id="406" name="フローチャート: 判断 405">
          <a:extLst>
            <a:ext uri="{FF2B5EF4-FFF2-40B4-BE49-F238E27FC236}">
              <a16:creationId xmlns:a16="http://schemas.microsoft.com/office/drawing/2014/main" id="{9405625F-1D2F-40F4-B667-407FACD2EEB4}"/>
            </a:ext>
          </a:extLst>
        </xdr:cNvPr>
        <xdr:cNvSpPr/>
      </xdr:nvSpPr>
      <xdr:spPr>
        <a:xfrm>
          <a:off x="7810500" y="18408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106</xdr:row>
      <xdr:rowOff>9633</xdr:rowOff>
    </xdr:from>
    <xdr:ext cx="469744" cy="259045"/>
    <xdr:sp macro="" textlink="">
      <xdr:nvSpPr>
        <xdr:cNvPr id="407" name="n_3aveValue【市民会館】&#10;一人当たり面積">
          <a:extLst>
            <a:ext uri="{FF2B5EF4-FFF2-40B4-BE49-F238E27FC236}">
              <a16:creationId xmlns:a16="http://schemas.microsoft.com/office/drawing/2014/main" id="{DBB3A407-53CF-4CF6-8422-A1840ED7AE40}"/>
            </a:ext>
          </a:extLst>
        </xdr:cNvPr>
        <xdr:cNvSpPr txBox="1"/>
      </xdr:nvSpPr>
      <xdr:spPr>
        <a:xfrm>
          <a:off x="7626427" y="18183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408" name="テキスト ボックス 407">
          <a:extLst>
            <a:ext uri="{FF2B5EF4-FFF2-40B4-BE49-F238E27FC236}">
              <a16:creationId xmlns:a16="http://schemas.microsoft.com/office/drawing/2014/main" id="{16F0B21B-B5A3-4DA9-BA9B-33C215449ABF}"/>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09" name="テキスト ボックス 408">
          <a:extLst>
            <a:ext uri="{FF2B5EF4-FFF2-40B4-BE49-F238E27FC236}">
              <a16:creationId xmlns:a16="http://schemas.microsoft.com/office/drawing/2014/main" id="{CA5B5815-C600-4011-B040-1CDA3B66716E}"/>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10" name="テキスト ボックス 409">
          <a:extLst>
            <a:ext uri="{FF2B5EF4-FFF2-40B4-BE49-F238E27FC236}">
              <a16:creationId xmlns:a16="http://schemas.microsoft.com/office/drawing/2014/main" id="{A461A79C-A25A-4FB2-A5FF-D2FFE834B55C}"/>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11" name="テキスト ボックス 410">
          <a:extLst>
            <a:ext uri="{FF2B5EF4-FFF2-40B4-BE49-F238E27FC236}">
              <a16:creationId xmlns:a16="http://schemas.microsoft.com/office/drawing/2014/main" id="{314ABF8C-6624-4D15-B7D4-5D398E08E0B7}"/>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12" name="テキスト ボックス 411">
          <a:extLst>
            <a:ext uri="{FF2B5EF4-FFF2-40B4-BE49-F238E27FC236}">
              <a16:creationId xmlns:a16="http://schemas.microsoft.com/office/drawing/2014/main" id="{A2ADCD04-CA42-43E1-B001-CE99EFA84154}"/>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30299</xdr:rowOff>
    </xdr:from>
    <xdr:to>
      <xdr:col>50</xdr:col>
      <xdr:colOff>165100</xdr:colOff>
      <xdr:row>107</xdr:row>
      <xdr:rowOff>131899</xdr:rowOff>
    </xdr:to>
    <xdr:sp macro="" textlink="">
      <xdr:nvSpPr>
        <xdr:cNvPr id="413" name="楕円 412">
          <a:extLst>
            <a:ext uri="{FF2B5EF4-FFF2-40B4-BE49-F238E27FC236}">
              <a16:creationId xmlns:a16="http://schemas.microsoft.com/office/drawing/2014/main" id="{76412F3F-B175-4EB8-83CD-0CA418F61C97}"/>
            </a:ext>
          </a:extLst>
        </xdr:cNvPr>
        <xdr:cNvSpPr/>
      </xdr:nvSpPr>
      <xdr:spPr>
        <a:xfrm>
          <a:off x="9588500" y="18375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29211</xdr:rowOff>
    </xdr:from>
    <xdr:to>
      <xdr:col>46</xdr:col>
      <xdr:colOff>38100</xdr:colOff>
      <xdr:row>107</xdr:row>
      <xdr:rowOff>130811</xdr:rowOff>
    </xdr:to>
    <xdr:sp macro="" textlink="">
      <xdr:nvSpPr>
        <xdr:cNvPr id="414" name="楕円 413">
          <a:extLst>
            <a:ext uri="{FF2B5EF4-FFF2-40B4-BE49-F238E27FC236}">
              <a16:creationId xmlns:a16="http://schemas.microsoft.com/office/drawing/2014/main" id="{EAC905A8-9306-4BC1-809D-275E1AB82F27}"/>
            </a:ext>
          </a:extLst>
        </xdr:cNvPr>
        <xdr:cNvSpPr/>
      </xdr:nvSpPr>
      <xdr:spPr>
        <a:xfrm>
          <a:off x="8699500" y="18374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80011</xdr:rowOff>
    </xdr:from>
    <xdr:to>
      <xdr:col>50</xdr:col>
      <xdr:colOff>114300</xdr:colOff>
      <xdr:row>107</xdr:row>
      <xdr:rowOff>81099</xdr:rowOff>
    </xdr:to>
    <xdr:cxnSp macro="">
      <xdr:nvCxnSpPr>
        <xdr:cNvPr id="415" name="直線コネクタ 414">
          <a:extLst>
            <a:ext uri="{FF2B5EF4-FFF2-40B4-BE49-F238E27FC236}">
              <a16:creationId xmlns:a16="http://schemas.microsoft.com/office/drawing/2014/main" id="{E701C5EA-9259-43A9-A4FC-105F1193012B}"/>
            </a:ext>
          </a:extLst>
        </xdr:cNvPr>
        <xdr:cNvCxnSpPr/>
      </xdr:nvCxnSpPr>
      <xdr:spPr>
        <a:xfrm>
          <a:off x="8750300" y="18425161"/>
          <a:ext cx="889000"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123026</xdr:rowOff>
    </xdr:from>
    <xdr:ext cx="469744" cy="259045"/>
    <xdr:sp macro="" textlink="">
      <xdr:nvSpPr>
        <xdr:cNvPr id="416" name="n_1mainValue【市民会館】&#10;一人当たり面積">
          <a:extLst>
            <a:ext uri="{FF2B5EF4-FFF2-40B4-BE49-F238E27FC236}">
              <a16:creationId xmlns:a16="http://schemas.microsoft.com/office/drawing/2014/main" id="{297F8F60-E677-4096-8F67-73AA51B66EFD}"/>
            </a:ext>
          </a:extLst>
        </xdr:cNvPr>
        <xdr:cNvSpPr txBox="1"/>
      </xdr:nvSpPr>
      <xdr:spPr>
        <a:xfrm>
          <a:off x="9391727" y="18468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121938</xdr:rowOff>
    </xdr:from>
    <xdr:ext cx="469744" cy="259045"/>
    <xdr:sp macro="" textlink="">
      <xdr:nvSpPr>
        <xdr:cNvPr id="417" name="n_2mainValue【市民会館】&#10;一人当たり面積">
          <a:extLst>
            <a:ext uri="{FF2B5EF4-FFF2-40B4-BE49-F238E27FC236}">
              <a16:creationId xmlns:a16="http://schemas.microsoft.com/office/drawing/2014/main" id="{39C4F5B2-088A-4E1A-B70C-3212AADB2821}"/>
            </a:ext>
          </a:extLst>
        </xdr:cNvPr>
        <xdr:cNvSpPr txBox="1"/>
      </xdr:nvSpPr>
      <xdr:spPr>
        <a:xfrm>
          <a:off x="8515427" y="18467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18" name="正方形/長方形 417">
          <a:extLst>
            <a:ext uri="{FF2B5EF4-FFF2-40B4-BE49-F238E27FC236}">
              <a16:creationId xmlns:a16="http://schemas.microsoft.com/office/drawing/2014/main" id="{1F841193-9485-4A62-8FCC-4255E2962517}"/>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19" name="正方形/長方形 418">
          <a:extLst>
            <a:ext uri="{FF2B5EF4-FFF2-40B4-BE49-F238E27FC236}">
              <a16:creationId xmlns:a16="http://schemas.microsoft.com/office/drawing/2014/main" id="{19A2BECB-7A6C-4F4D-8049-DC879CFA96CD}"/>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20" name="正方形/長方形 419">
          <a:extLst>
            <a:ext uri="{FF2B5EF4-FFF2-40B4-BE49-F238E27FC236}">
              <a16:creationId xmlns:a16="http://schemas.microsoft.com/office/drawing/2014/main" id="{5DDCB5D7-1920-42AA-A97A-F76B769E9553}"/>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21" name="正方形/長方形 420">
          <a:extLst>
            <a:ext uri="{FF2B5EF4-FFF2-40B4-BE49-F238E27FC236}">
              <a16:creationId xmlns:a16="http://schemas.microsoft.com/office/drawing/2014/main" id="{59B7CFAF-5257-4FBA-AAD5-644C284B6931}"/>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22" name="正方形/長方形 421">
          <a:extLst>
            <a:ext uri="{FF2B5EF4-FFF2-40B4-BE49-F238E27FC236}">
              <a16:creationId xmlns:a16="http://schemas.microsoft.com/office/drawing/2014/main" id="{2274DAC9-F845-4236-B32A-EBFE29A5C762}"/>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23" name="正方形/長方形 422">
          <a:extLst>
            <a:ext uri="{FF2B5EF4-FFF2-40B4-BE49-F238E27FC236}">
              <a16:creationId xmlns:a16="http://schemas.microsoft.com/office/drawing/2014/main" id="{60F52855-92F8-4CD2-B403-5C0C7D9A55F8}"/>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24" name="正方形/長方形 423">
          <a:extLst>
            <a:ext uri="{FF2B5EF4-FFF2-40B4-BE49-F238E27FC236}">
              <a16:creationId xmlns:a16="http://schemas.microsoft.com/office/drawing/2014/main" id="{371F30C0-7DD3-490A-B5AB-1131DB32250B}"/>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25" name="正方形/長方形 424">
          <a:extLst>
            <a:ext uri="{FF2B5EF4-FFF2-40B4-BE49-F238E27FC236}">
              <a16:creationId xmlns:a16="http://schemas.microsoft.com/office/drawing/2014/main" id="{ADEDCC3D-6A67-4F3E-A2DC-B3F78585060C}"/>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26" name="テキスト ボックス 425">
          <a:extLst>
            <a:ext uri="{FF2B5EF4-FFF2-40B4-BE49-F238E27FC236}">
              <a16:creationId xmlns:a16="http://schemas.microsoft.com/office/drawing/2014/main" id="{5DB53627-9BCE-4F1E-A3B2-757A308DE5E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27" name="直線コネクタ 426">
          <a:extLst>
            <a:ext uri="{FF2B5EF4-FFF2-40B4-BE49-F238E27FC236}">
              <a16:creationId xmlns:a16="http://schemas.microsoft.com/office/drawing/2014/main" id="{A4A60FE4-FC94-446B-93C3-B391791D73FD}"/>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28" name="直線コネクタ 427">
          <a:extLst>
            <a:ext uri="{FF2B5EF4-FFF2-40B4-BE49-F238E27FC236}">
              <a16:creationId xmlns:a16="http://schemas.microsoft.com/office/drawing/2014/main" id="{BA8E685C-44E5-48E7-950E-10B8B6081FE9}"/>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29" name="テキスト ボックス 428">
          <a:extLst>
            <a:ext uri="{FF2B5EF4-FFF2-40B4-BE49-F238E27FC236}">
              <a16:creationId xmlns:a16="http://schemas.microsoft.com/office/drawing/2014/main" id="{9A7928AA-07B6-4315-B677-242F4F8CE74F}"/>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30" name="直線コネクタ 429">
          <a:extLst>
            <a:ext uri="{FF2B5EF4-FFF2-40B4-BE49-F238E27FC236}">
              <a16:creationId xmlns:a16="http://schemas.microsoft.com/office/drawing/2014/main" id="{6407D5CC-3792-4C3C-91DB-C49077D10AAC}"/>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31" name="テキスト ボックス 430">
          <a:extLst>
            <a:ext uri="{FF2B5EF4-FFF2-40B4-BE49-F238E27FC236}">
              <a16:creationId xmlns:a16="http://schemas.microsoft.com/office/drawing/2014/main" id="{44B4896C-1EDC-4701-AE25-F0521ADA206B}"/>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32" name="直線コネクタ 431">
          <a:extLst>
            <a:ext uri="{FF2B5EF4-FFF2-40B4-BE49-F238E27FC236}">
              <a16:creationId xmlns:a16="http://schemas.microsoft.com/office/drawing/2014/main" id="{C6B0C9AF-52DE-4725-864B-279B01FA37A7}"/>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33" name="テキスト ボックス 432">
          <a:extLst>
            <a:ext uri="{FF2B5EF4-FFF2-40B4-BE49-F238E27FC236}">
              <a16:creationId xmlns:a16="http://schemas.microsoft.com/office/drawing/2014/main" id="{EA361EB7-7D25-4D5C-821C-37D358C3F9B8}"/>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34" name="直線コネクタ 433">
          <a:extLst>
            <a:ext uri="{FF2B5EF4-FFF2-40B4-BE49-F238E27FC236}">
              <a16:creationId xmlns:a16="http://schemas.microsoft.com/office/drawing/2014/main" id="{8BA2643B-EEEB-422B-8E8E-0D2272487A83}"/>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35" name="テキスト ボックス 434">
          <a:extLst>
            <a:ext uri="{FF2B5EF4-FFF2-40B4-BE49-F238E27FC236}">
              <a16:creationId xmlns:a16="http://schemas.microsoft.com/office/drawing/2014/main" id="{00B05F00-6E81-4E72-96AC-120ABEC2D1F1}"/>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36" name="直線コネクタ 435">
          <a:extLst>
            <a:ext uri="{FF2B5EF4-FFF2-40B4-BE49-F238E27FC236}">
              <a16:creationId xmlns:a16="http://schemas.microsoft.com/office/drawing/2014/main" id="{B1E197C8-EEAE-41E3-987F-D809D48F08EC}"/>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37" name="テキスト ボックス 436">
          <a:extLst>
            <a:ext uri="{FF2B5EF4-FFF2-40B4-BE49-F238E27FC236}">
              <a16:creationId xmlns:a16="http://schemas.microsoft.com/office/drawing/2014/main" id="{9B833849-3E7D-4E6C-82FE-08D2309466E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38" name="直線コネクタ 437">
          <a:extLst>
            <a:ext uri="{FF2B5EF4-FFF2-40B4-BE49-F238E27FC236}">
              <a16:creationId xmlns:a16="http://schemas.microsoft.com/office/drawing/2014/main" id="{11E1BF53-D5C5-4FC0-BB17-E5EF597C71DD}"/>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39" name="テキスト ボックス 438">
          <a:extLst>
            <a:ext uri="{FF2B5EF4-FFF2-40B4-BE49-F238E27FC236}">
              <a16:creationId xmlns:a16="http://schemas.microsoft.com/office/drawing/2014/main" id="{48E1111F-9D7F-48C3-BCCC-74F5A3CDA83C}"/>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40" name="直線コネクタ 439">
          <a:extLst>
            <a:ext uri="{FF2B5EF4-FFF2-40B4-BE49-F238E27FC236}">
              <a16:creationId xmlns:a16="http://schemas.microsoft.com/office/drawing/2014/main" id="{76F22C2B-23A3-4225-8248-388370A19EC4}"/>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41" name="テキスト ボックス 440">
          <a:extLst>
            <a:ext uri="{FF2B5EF4-FFF2-40B4-BE49-F238E27FC236}">
              <a16:creationId xmlns:a16="http://schemas.microsoft.com/office/drawing/2014/main" id="{4F2B7DC7-E70A-47E4-A1B0-91A73612370B}"/>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42" name="【一般廃棄物処理施設】&#10;有形固定資産減価償却率グラフ枠">
          <a:extLst>
            <a:ext uri="{FF2B5EF4-FFF2-40B4-BE49-F238E27FC236}">
              <a16:creationId xmlns:a16="http://schemas.microsoft.com/office/drawing/2014/main" id="{B4E08813-F809-4941-A509-007E50CF6B94}"/>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95794</xdr:rowOff>
    </xdr:from>
    <xdr:to>
      <xdr:col>85</xdr:col>
      <xdr:colOff>126364</xdr:colOff>
      <xdr:row>41</xdr:row>
      <xdr:rowOff>56606</xdr:rowOff>
    </xdr:to>
    <xdr:cxnSp macro="">
      <xdr:nvCxnSpPr>
        <xdr:cNvPr id="443" name="直線コネクタ 442">
          <a:extLst>
            <a:ext uri="{FF2B5EF4-FFF2-40B4-BE49-F238E27FC236}">
              <a16:creationId xmlns:a16="http://schemas.microsoft.com/office/drawing/2014/main" id="{D42D91ED-A994-47B4-973A-8CE8C837D086}"/>
            </a:ext>
          </a:extLst>
        </xdr:cNvPr>
        <xdr:cNvCxnSpPr/>
      </xdr:nvCxnSpPr>
      <xdr:spPr>
        <a:xfrm flipV="1">
          <a:off x="16318864" y="5753644"/>
          <a:ext cx="0" cy="1332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60433</xdr:rowOff>
    </xdr:from>
    <xdr:ext cx="405111" cy="259045"/>
    <xdr:sp macro="" textlink="">
      <xdr:nvSpPr>
        <xdr:cNvPr id="444" name="【一般廃棄物処理施設】&#10;有形固定資産減価償却率最小値テキスト">
          <a:extLst>
            <a:ext uri="{FF2B5EF4-FFF2-40B4-BE49-F238E27FC236}">
              <a16:creationId xmlns:a16="http://schemas.microsoft.com/office/drawing/2014/main" id="{8B998341-4EA8-46C5-BAFE-D60E44F48719}"/>
            </a:ext>
          </a:extLst>
        </xdr:cNvPr>
        <xdr:cNvSpPr txBox="1"/>
      </xdr:nvSpPr>
      <xdr:spPr>
        <a:xfrm>
          <a:off x="16357600" y="70898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56606</xdr:rowOff>
    </xdr:from>
    <xdr:to>
      <xdr:col>86</xdr:col>
      <xdr:colOff>25400</xdr:colOff>
      <xdr:row>41</xdr:row>
      <xdr:rowOff>56606</xdr:rowOff>
    </xdr:to>
    <xdr:cxnSp macro="">
      <xdr:nvCxnSpPr>
        <xdr:cNvPr id="445" name="直線コネクタ 444">
          <a:extLst>
            <a:ext uri="{FF2B5EF4-FFF2-40B4-BE49-F238E27FC236}">
              <a16:creationId xmlns:a16="http://schemas.microsoft.com/office/drawing/2014/main" id="{0C48B6B5-5C67-4F83-BE36-2059E41AC075}"/>
            </a:ext>
          </a:extLst>
        </xdr:cNvPr>
        <xdr:cNvCxnSpPr/>
      </xdr:nvCxnSpPr>
      <xdr:spPr>
        <a:xfrm>
          <a:off x="16230600" y="7086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42471</xdr:rowOff>
    </xdr:from>
    <xdr:ext cx="405111" cy="259045"/>
    <xdr:sp macro="" textlink="">
      <xdr:nvSpPr>
        <xdr:cNvPr id="446" name="【一般廃棄物処理施設】&#10;有形固定資産減価償却率最大値テキスト">
          <a:extLst>
            <a:ext uri="{FF2B5EF4-FFF2-40B4-BE49-F238E27FC236}">
              <a16:creationId xmlns:a16="http://schemas.microsoft.com/office/drawing/2014/main" id="{72DDD72B-4E0E-447C-B9E9-C9B9FC564725}"/>
            </a:ext>
          </a:extLst>
        </xdr:cNvPr>
        <xdr:cNvSpPr txBox="1"/>
      </xdr:nvSpPr>
      <xdr:spPr>
        <a:xfrm>
          <a:off x="16357600" y="5528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95794</xdr:rowOff>
    </xdr:from>
    <xdr:to>
      <xdr:col>86</xdr:col>
      <xdr:colOff>25400</xdr:colOff>
      <xdr:row>33</xdr:row>
      <xdr:rowOff>95794</xdr:rowOff>
    </xdr:to>
    <xdr:cxnSp macro="">
      <xdr:nvCxnSpPr>
        <xdr:cNvPr id="447" name="直線コネクタ 446">
          <a:extLst>
            <a:ext uri="{FF2B5EF4-FFF2-40B4-BE49-F238E27FC236}">
              <a16:creationId xmlns:a16="http://schemas.microsoft.com/office/drawing/2014/main" id="{3F4439A1-E309-4E0D-A8DC-683FCD289385}"/>
            </a:ext>
          </a:extLst>
        </xdr:cNvPr>
        <xdr:cNvCxnSpPr/>
      </xdr:nvCxnSpPr>
      <xdr:spPr>
        <a:xfrm>
          <a:off x="16230600" y="5753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98533</xdr:rowOff>
    </xdr:from>
    <xdr:ext cx="405111" cy="259045"/>
    <xdr:sp macro="" textlink="">
      <xdr:nvSpPr>
        <xdr:cNvPr id="448" name="【一般廃棄物処理施設】&#10;有形固定資産減価償却率平均値テキスト">
          <a:extLst>
            <a:ext uri="{FF2B5EF4-FFF2-40B4-BE49-F238E27FC236}">
              <a16:creationId xmlns:a16="http://schemas.microsoft.com/office/drawing/2014/main" id="{F32962F4-89F5-4826-9EBE-F1B6D2665899}"/>
            </a:ext>
          </a:extLst>
        </xdr:cNvPr>
        <xdr:cNvSpPr txBox="1"/>
      </xdr:nvSpPr>
      <xdr:spPr>
        <a:xfrm>
          <a:off x="16357600" y="62707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120106</xdr:rowOff>
    </xdr:from>
    <xdr:to>
      <xdr:col>85</xdr:col>
      <xdr:colOff>177800</xdr:colOff>
      <xdr:row>37</xdr:row>
      <xdr:rowOff>50256</xdr:rowOff>
    </xdr:to>
    <xdr:sp macro="" textlink="">
      <xdr:nvSpPr>
        <xdr:cNvPr id="449" name="フローチャート: 判断 448">
          <a:extLst>
            <a:ext uri="{FF2B5EF4-FFF2-40B4-BE49-F238E27FC236}">
              <a16:creationId xmlns:a16="http://schemas.microsoft.com/office/drawing/2014/main" id="{2C6974ED-BAB3-4616-87B4-EB42E5044864}"/>
            </a:ext>
          </a:extLst>
        </xdr:cNvPr>
        <xdr:cNvSpPr/>
      </xdr:nvSpPr>
      <xdr:spPr>
        <a:xfrm>
          <a:off x="16268700" y="629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89081</xdr:rowOff>
    </xdr:from>
    <xdr:to>
      <xdr:col>81</xdr:col>
      <xdr:colOff>101600</xdr:colOff>
      <xdr:row>37</xdr:row>
      <xdr:rowOff>19231</xdr:rowOff>
    </xdr:to>
    <xdr:sp macro="" textlink="">
      <xdr:nvSpPr>
        <xdr:cNvPr id="450" name="フローチャート: 判断 449">
          <a:extLst>
            <a:ext uri="{FF2B5EF4-FFF2-40B4-BE49-F238E27FC236}">
              <a16:creationId xmlns:a16="http://schemas.microsoft.com/office/drawing/2014/main" id="{83ECD796-315D-45FA-87BD-ABAFBA773CCF}"/>
            </a:ext>
          </a:extLst>
        </xdr:cNvPr>
        <xdr:cNvSpPr/>
      </xdr:nvSpPr>
      <xdr:spPr>
        <a:xfrm>
          <a:off x="15430500" y="626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35</xdr:row>
      <xdr:rowOff>35758</xdr:rowOff>
    </xdr:from>
    <xdr:ext cx="405111" cy="259045"/>
    <xdr:sp macro="" textlink="">
      <xdr:nvSpPr>
        <xdr:cNvPr id="451" name="n_1aveValue【一般廃棄物処理施設】&#10;有形固定資産減価償却率">
          <a:extLst>
            <a:ext uri="{FF2B5EF4-FFF2-40B4-BE49-F238E27FC236}">
              <a16:creationId xmlns:a16="http://schemas.microsoft.com/office/drawing/2014/main" id="{08B842D6-CC31-4F20-9082-D0336159345C}"/>
            </a:ext>
          </a:extLst>
        </xdr:cNvPr>
        <xdr:cNvSpPr txBox="1"/>
      </xdr:nvSpPr>
      <xdr:spPr>
        <a:xfrm>
          <a:off x="15266044" y="60365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95613</xdr:rowOff>
    </xdr:from>
    <xdr:to>
      <xdr:col>76</xdr:col>
      <xdr:colOff>165100</xdr:colOff>
      <xdr:row>37</xdr:row>
      <xdr:rowOff>25763</xdr:rowOff>
    </xdr:to>
    <xdr:sp macro="" textlink="">
      <xdr:nvSpPr>
        <xdr:cNvPr id="452" name="フローチャート: 判断 451">
          <a:extLst>
            <a:ext uri="{FF2B5EF4-FFF2-40B4-BE49-F238E27FC236}">
              <a16:creationId xmlns:a16="http://schemas.microsoft.com/office/drawing/2014/main" id="{DD111A94-D759-4AAD-A8F3-069AF9F20D89}"/>
            </a:ext>
          </a:extLst>
        </xdr:cNvPr>
        <xdr:cNvSpPr/>
      </xdr:nvSpPr>
      <xdr:spPr>
        <a:xfrm>
          <a:off x="14541500" y="626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35</xdr:row>
      <xdr:rowOff>42290</xdr:rowOff>
    </xdr:from>
    <xdr:ext cx="405111" cy="259045"/>
    <xdr:sp macro="" textlink="">
      <xdr:nvSpPr>
        <xdr:cNvPr id="453" name="n_2aveValue【一般廃棄物処理施設】&#10;有形固定資産減価償却率">
          <a:extLst>
            <a:ext uri="{FF2B5EF4-FFF2-40B4-BE49-F238E27FC236}">
              <a16:creationId xmlns:a16="http://schemas.microsoft.com/office/drawing/2014/main" id="{AEDD7CAA-4CE3-4CEA-95D3-01A55D881783}"/>
            </a:ext>
          </a:extLst>
        </xdr:cNvPr>
        <xdr:cNvSpPr txBox="1"/>
      </xdr:nvSpPr>
      <xdr:spPr>
        <a:xfrm>
          <a:off x="14389744" y="6043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69487</xdr:rowOff>
    </xdr:from>
    <xdr:to>
      <xdr:col>72</xdr:col>
      <xdr:colOff>38100</xdr:colOff>
      <xdr:row>36</xdr:row>
      <xdr:rowOff>171087</xdr:rowOff>
    </xdr:to>
    <xdr:sp macro="" textlink="">
      <xdr:nvSpPr>
        <xdr:cNvPr id="454" name="フローチャート: 判断 453">
          <a:extLst>
            <a:ext uri="{FF2B5EF4-FFF2-40B4-BE49-F238E27FC236}">
              <a16:creationId xmlns:a16="http://schemas.microsoft.com/office/drawing/2014/main" id="{41359D6A-8066-412E-A710-B2772438C118}"/>
            </a:ext>
          </a:extLst>
        </xdr:cNvPr>
        <xdr:cNvSpPr/>
      </xdr:nvSpPr>
      <xdr:spPr>
        <a:xfrm>
          <a:off x="13652500" y="624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35</xdr:row>
      <xdr:rowOff>16164</xdr:rowOff>
    </xdr:from>
    <xdr:ext cx="405111" cy="259045"/>
    <xdr:sp macro="" textlink="">
      <xdr:nvSpPr>
        <xdr:cNvPr id="455" name="n_3aveValue【一般廃棄物処理施設】&#10;有形固定資産減価償却率">
          <a:extLst>
            <a:ext uri="{FF2B5EF4-FFF2-40B4-BE49-F238E27FC236}">
              <a16:creationId xmlns:a16="http://schemas.microsoft.com/office/drawing/2014/main" id="{36E3637D-89A7-4ADC-8E3F-E34C86D1BD7B}"/>
            </a:ext>
          </a:extLst>
        </xdr:cNvPr>
        <xdr:cNvSpPr txBox="1"/>
      </xdr:nvSpPr>
      <xdr:spPr>
        <a:xfrm>
          <a:off x="13500744" y="6016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456" name="テキスト ボックス 455">
          <a:extLst>
            <a:ext uri="{FF2B5EF4-FFF2-40B4-BE49-F238E27FC236}">
              <a16:creationId xmlns:a16="http://schemas.microsoft.com/office/drawing/2014/main" id="{C25A8DA7-AA3F-4078-8662-6849CA42EAFA}"/>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57" name="テキスト ボックス 456">
          <a:extLst>
            <a:ext uri="{FF2B5EF4-FFF2-40B4-BE49-F238E27FC236}">
              <a16:creationId xmlns:a16="http://schemas.microsoft.com/office/drawing/2014/main" id="{9F452B5C-3C24-40D0-B6AB-E26400B89EFD}"/>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58" name="テキスト ボックス 457">
          <a:extLst>
            <a:ext uri="{FF2B5EF4-FFF2-40B4-BE49-F238E27FC236}">
              <a16:creationId xmlns:a16="http://schemas.microsoft.com/office/drawing/2014/main" id="{7D5F089B-268D-4AF8-BEF2-A2DC889DEE8E}"/>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59" name="テキスト ボックス 458">
          <a:extLst>
            <a:ext uri="{FF2B5EF4-FFF2-40B4-BE49-F238E27FC236}">
              <a16:creationId xmlns:a16="http://schemas.microsoft.com/office/drawing/2014/main" id="{68847236-7997-4B8F-A4DB-15F21ED64912}"/>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60" name="テキスト ボックス 459">
          <a:extLst>
            <a:ext uri="{FF2B5EF4-FFF2-40B4-BE49-F238E27FC236}">
              <a16:creationId xmlns:a16="http://schemas.microsoft.com/office/drawing/2014/main" id="{A481CCC4-B5DD-46BB-894B-D542D7F10026}"/>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67854</xdr:rowOff>
    </xdr:from>
    <xdr:to>
      <xdr:col>81</xdr:col>
      <xdr:colOff>101600</xdr:colOff>
      <xdr:row>39</xdr:row>
      <xdr:rowOff>169454</xdr:rowOff>
    </xdr:to>
    <xdr:sp macro="" textlink="">
      <xdr:nvSpPr>
        <xdr:cNvPr id="461" name="楕円 460">
          <a:extLst>
            <a:ext uri="{FF2B5EF4-FFF2-40B4-BE49-F238E27FC236}">
              <a16:creationId xmlns:a16="http://schemas.microsoft.com/office/drawing/2014/main" id="{55432A32-6796-4C7D-A460-C040FA79B52C}"/>
            </a:ext>
          </a:extLst>
        </xdr:cNvPr>
        <xdr:cNvSpPr/>
      </xdr:nvSpPr>
      <xdr:spPr>
        <a:xfrm>
          <a:off x="15430500" y="6754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40</xdr:row>
      <xdr:rowOff>17235</xdr:rowOff>
    </xdr:from>
    <xdr:to>
      <xdr:col>76</xdr:col>
      <xdr:colOff>165100</xdr:colOff>
      <xdr:row>40</xdr:row>
      <xdr:rowOff>118835</xdr:rowOff>
    </xdr:to>
    <xdr:sp macro="" textlink="">
      <xdr:nvSpPr>
        <xdr:cNvPr id="462" name="楕円 461">
          <a:extLst>
            <a:ext uri="{FF2B5EF4-FFF2-40B4-BE49-F238E27FC236}">
              <a16:creationId xmlns:a16="http://schemas.microsoft.com/office/drawing/2014/main" id="{4D89D233-A78D-48C1-8DF3-CAE037189FC2}"/>
            </a:ext>
          </a:extLst>
        </xdr:cNvPr>
        <xdr:cNvSpPr/>
      </xdr:nvSpPr>
      <xdr:spPr>
        <a:xfrm>
          <a:off x="14541500" y="6875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118654</xdr:rowOff>
    </xdr:from>
    <xdr:to>
      <xdr:col>81</xdr:col>
      <xdr:colOff>50800</xdr:colOff>
      <xdr:row>40</xdr:row>
      <xdr:rowOff>68035</xdr:rowOff>
    </xdr:to>
    <xdr:cxnSp macro="">
      <xdr:nvCxnSpPr>
        <xdr:cNvPr id="463" name="直線コネクタ 462">
          <a:extLst>
            <a:ext uri="{FF2B5EF4-FFF2-40B4-BE49-F238E27FC236}">
              <a16:creationId xmlns:a16="http://schemas.microsoft.com/office/drawing/2014/main" id="{2BF9C4E4-C9AE-42AA-930C-CF7070500C27}"/>
            </a:ext>
          </a:extLst>
        </xdr:cNvPr>
        <xdr:cNvCxnSpPr/>
      </xdr:nvCxnSpPr>
      <xdr:spPr>
        <a:xfrm flipV="1">
          <a:off x="14592300" y="6805204"/>
          <a:ext cx="889000" cy="120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160581</xdr:rowOff>
    </xdr:from>
    <xdr:ext cx="405111" cy="259045"/>
    <xdr:sp macro="" textlink="">
      <xdr:nvSpPr>
        <xdr:cNvPr id="464" name="n_1mainValue【一般廃棄物処理施設】&#10;有形固定資産減価償却率">
          <a:extLst>
            <a:ext uri="{FF2B5EF4-FFF2-40B4-BE49-F238E27FC236}">
              <a16:creationId xmlns:a16="http://schemas.microsoft.com/office/drawing/2014/main" id="{5B928A35-35FD-4B70-BC43-B87E2BE0C508}"/>
            </a:ext>
          </a:extLst>
        </xdr:cNvPr>
        <xdr:cNvSpPr txBox="1"/>
      </xdr:nvSpPr>
      <xdr:spPr>
        <a:xfrm>
          <a:off x="15266044" y="68471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109962</xdr:rowOff>
    </xdr:from>
    <xdr:ext cx="405111" cy="259045"/>
    <xdr:sp macro="" textlink="">
      <xdr:nvSpPr>
        <xdr:cNvPr id="465" name="n_2mainValue【一般廃棄物処理施設】&#10;有形固定資産減価償却率">
          <a:extLst>
            <a:ext uri="{FF2B5EF4-FFF2-40B4-BE49-F238E27FC236}">
              <a16:creationId xmlns:a16="http://schemas.microsoft.com/office/drawing/2014/main" id="{5B60DE64-3171-474D-BF8B-2D2673EB3CE4}"/>
            </a:ext>
          </a:extLst>
        </xdr:cNvPr>
        <xdr:cNvSpPr txBox="1"/>
      </xdr:nvSpPr>
      <xdr:spPr>
        <a:xfrm>
          <a:off x="14389744" y="6967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66" name="正方形/長方形 465">
          <a:extLst>
            <a:ext uri="{FF2B5EF4-FFF2-40B4-BE49-F238E27FC236}">
              <a16:creationId xmlns:a16="http://schemas.microsoft.com/office/drawing/2014/main" id="{FFF05B7D-01B9-4080-982E-FCD863861D01}"/>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67" name="正方形/長方形 466">
          <a:extLst>
            <a:ext uri="{FF2B5EF4-FFF2-40B4-BE49-F238E27FC236}">
              <a16:creationId xmlns:a16="http://schemas.microsoft.com/office/drawing/2014/main" id="{EBD9D371-BCCF-428E-B7C5-D5E564A09ABB}"/>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68" name="正方形/長方形 467">
          <a:extLst>
            <a:ext uri="{FF2B5EF4-FFF2-40B4-BE49-F238E27FC236}">
              <a16:creationId xmlns:a16="http://schemas.microsoft.com/office/drawing/2014/main" id="{709BD8ED-C8B6-4315-9E78-0AA0C430F8D4}"/>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69" name="正方形/長方形 468">
          <a:extLst>
            <a:ext uri="{FF2B5EF4-FFF2-40B4-BE49-F238E27FC236}">
              <a16:creationId xmlns:a16="http://schemas.microsoft.com/office/drawing/2014/main" id="{2F328084-5B1E-4757-865E-D3F2A5F5833D}"/>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70" name="正方形/長方形 469">
          <a:extLst>
            <a:ext uri="{FF2B5EF4-FFF2-40B4-BE49-F238E27FC236}">
              <a16:creationId xmlns:a16="http://schemas.microsoft.com/office/drawing/2014/main" id="{40619A76-BDCF-4CC8-BE2F-19E7EFC38EAE}"/>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71" name="正方形/長方形 470">
          <a:extLst>
            <a:ext uri="{FF2B5EF4-FFF2-40B4-BE49-F238E27FC236}">
              <a16:creationId xmlns:a16="http://schemas.microsoft.com/office/drawing/2014/main" id="{F528357A-22D5-49E5-AC62-855988723056}"/>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72" name="正方形/長方形 471">
          <a:extLst>
            <a:ext uri="{FF2B5EF4-FFF2-40B4-BE49-F238E27FC236}">
              <a16:creationId xmlns:a16="http://schemas.microsoft.com/office/drawing/2014/main" id="{67F767E1-03FF-401B-AC07-183CC84A61F4}"/>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73" name="正方形/長方形 472">
          <a:extLst>
            <a:ext uri="{FF2B5EF4-FFF2-40B4-BE49-F238E27FC236}">
              <a16:creationId xmlns:a16="http://schemas.microsoft.com/office/drawing/2014/main" id="{D74B715D-E04E-4861-AFCA-9364FD60EA3F}"/>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74" name="テキスト ボックス 473">
          <a:extLst>
            <a:ext uri="{FF2B5EF4-FFF2-40B4-BE49-F238E27FC236}">
              <a16:creationId xmlns:a16="http://schemas.microsoft.com/office/drawing/2014/main" id="{55EFF850-6E47-49CD-B685-FF54ECD585B6}"/>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75" name="直線コネクタ 474">
          <a:extLst>
            <a:ext uri="{FF2B5EF4-FFF2-40B4-BE49-F238E27FC236}">
              <a16:creationId xmlns:a16="http://schemas.microsoft.com/office/drawing/2014/main" id="{349BCA33-2CFA-4C5E-A804-5971ED7157FE}"/>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76" name="直線コネクタ 475">
          <a:extLst>
            <a:ext uri="{FF2B5EF4-FFF2-40B4-BE49-F238E27FC236}">
              <a16:creationId xmlns:a16="http://schemas.microsoft.com/office/drawing/2014/main" id="{25047773-DA11-450D-837F-D055FA0A2F26}"/>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77" name="テキスト ボックス 476">
          <a:extLst>
            <a:ext uri="{FF2B5EF4-FFF2-40B4-BE49-F238E27FC236}">
              <a16:creationId xmlns:a16="http://schemas.microsoft.com/office/drawing/2014/main" id="{95659551-6793-471E-B8EA-3DB844C6B022}"/>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78" name="直線コネクタ 477">
          <a:extLst>
            <a:ext uri="{FF2B5EF4-FFF2-40B4-BE49-F238E27FC236}">
              <a16:creationId xmlns:a16="http://schemas.microsoft.com/office/drawing/2014/main" id="{0436EEEA-47AC-433C-BF7C-B20464DFD955}"/>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79" name="テキスト ボックス 478">
          <a:extLst>
            <a:ext uri="{FF2B5EF4-FFF2-40B4-BE49-F238E27FC236}">
              <a16:creationId xmlns:a16="http://schemas.microsoft.com/office/drawing/2014/main" id="{303C0AC9-4D30-4B3B-827E-0AF7FC835B7B}"/>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80" name="直線コネクタ 479">
          <a:extLst>
            <a:ext uri="{FF2B5EF4-FFF2-40B4-BE49-F238E27FC236}">
              <a16:creationId xmlns:a16="http://schemas.microsoft.com/office/drawing/2014/main" id="{DEDF7AB8-4C9C-452F-9CA3-F78EB4FE6007}"/>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81" name="テキスト ボックス 480">
          <a:extLst>
            <a:ext uri="{FF2B5EF4-FFF2-40B4-BE49-F238E27FC236}">
              <a16:creationId xmlns:a16="http://schemas.microsoft.com/office/drawing/2014/main" id="{18788694-4805-4823-A7EC-1941044F9DEF}"/>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82" name="直線コネクタ 481">
          <a:extLst>
            <a:ext uri="{FF2B5EF4-FFF2-40B4-BE49-F238E27FC236}">
              <a16:creationId xmlns:a16="http://schemas.microsoft.com/office/drawing/2014/main" id="{14E6ED95-EE60-408A-9847-869733299229}"/>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83" name="テキスト ボックス 482">
          <a:extLst>
            <a:ext uri="{FF2B5EF4-FFF2-40B4-BE49-F238E27FC236}">
              <a16:creationId xmlns:a16="http://schemas.microsoft.com/office/drawing/2014/main" id="{8D25FB68-C470-47B6-A302-3A0A85C6346E}"/>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84" name="直線コネクタ 483">
          <a:extLst>
            <a:ext uri="{FF2B5EF4-FFF2-40B4-BE49-F238E27FC236}">
              <a16:creationId xmlns:a16="http://schemas.microsoft.com/office/drawing/2014/main" id="{3709EB2C-2B72-4553-BF5F-42739A0B4B6D}"/>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85" name="テキスト ボックス 484">
          <a:extLst>
            <a:ext uri="{FF2B5EF4-FFF2-40B4-BE49-F238E27FC236}">
              <a16:creationId xmlns:a16="http://schemas.microsoft.com/office/drawing/2014/main" id="{A62391B8-E097-42D6-8B5B-410A5843FA4B}"/>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86" name="【一般廃棄物処理施設】&#10;一人当たり有形固定資産（償却資産）額グラフ枠">
          <a:extLst>
            <a:ext uri="{FF2B5EF4-FFF2-40B4-BE49-F238E27FC236}">
              <a16:creationId xmlns:a16="http://schemas.microsoft.com/office/drawing/2014/main" id="{419C1832-8828-4359-8882-397C256D61EA}"/>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28459</xdr:rowOff>
    </xdr:from>
    <xdr:to>
      <xdr:col>116</xdr:col>
      <xdr:colOff>62864</xdr:colOff>
      <xdr:row>40</xdr:row>
      <xdr:rowOff>167471</xdr:rowOff>
    </xdr:to>
    <xdr:cxnSp macro="">
      <xdr:nvCxnSpPr>
        <xdr:cNvPr id="487" name="直線コネクタ 486">
          <a:extLst>
            <a:ext uri="{FF2B5EF4-FFF2-40B4-BE49-F238E27FC236}">
              <a16:creationId xmlns:a16="http://schemas.microsoft.com/office/drawing/2014/main" id="{879AF9C8-3DF1-41C8-B5FA-E6EBCAD8CD64}"/>
            </a:ext>
          </a:extLst>
        </xdr:cNvPr>
        <xdr:cNvCxnSpPr/>
      </xdr:nvCxnSpPr>
      <xdr:spPr>
        <a:xfrm flipV="1">
          <a:off x="22160864" y="5686309"/>
          <a:ext cx="0" cy="13391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171298</xdr:rowOff>
    </xdr:from>
    <xdr:ext cx="534377" cy="259045"/>
    <xdr:sp macro="" textlink="">
      <xdr:nvSpPr>
        <xdr:cNvPr id="488" name="【一般廃棄物処理施設】&#10;一人当たり有形固定資産（償却資産）額最小値テキスト">
          <a:extLst>
            <a:ext uri="{FF2B5EF4-FFF2-40B4-BE49-F238E27FC236}">
              <a16:creationId xmlns:a16="http://schemas.microsoft.com/office/drawing/2014/main" id="{43535EF5-FB85-45B5-A3AF-37403497B6E8}"/>
            </a:ext>
          </a:extLst>
        </xdr:cNvPr>
        <xdr:cNvSpPr txBox="1"/>
      </xdr:nvSpPr>
      <xdr:spPr>
        <a:xfrm>
          <a:off x="22199600" y="7029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40</xdr:row>
      <xdr:rowOff>167471</xdr:rowOff>
    </xdr:from>
    <xdr:to>
      <xdr:col>116</xdr:col>
      <xdr:colOff>152400</xdr:colOff>
      <xdr:row>40</xdr:row>
      <xdr:rowOff>167471</xdr:rowOff>
    </xdr:to>
    <xdr:cxnSp macro="">
      <xdr:nvCxnSpPr>
        <xdr:cNvPr id="489" name="直線コネクタ 488">
          <a:extLst>
            <a:ext uri="{FF2B5EF4-FFF2-40B4-BE49-F238E27FC236}">
              <a16:creationId xmlns:a16="http://schemas.microsoft.com/office/drawing/2014/main" id="{15BF361E-86A6-4188-95D7-53B0F05D1417}"/>
            </a:ext>
          </a:extLst>
        </xdr:cNvPr>
        <xdr:cNvCxnSpPr/>
      </xdr:nvCxnSpPr>
      <xdr:spPr>
        <a:xfrm>
          <a:off x="22072600" y="7025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146586</xdr:rowOff>
    </xdr:from>
    <xdr:ext cx="599010" cy="259045"/>
    <xdr:sp macro="" textlink="">
      <xdr:nvSpPr>
        <xdr:cNvPr id="490" name="【一般廃棄物処理施設】&#10;一人当たり有形固定資産（償却資産）額最大値テキスト">
          <a:extLst>
            <a:ext uri="{FF2B5EF4-FFF2-40B4-BE49-F238E27FC236}">
              <a16:creationId xmlns:a16="http://schemas.microsoft.com/office/drawing/2014/main" id="{6150AFB2-29EA-4A2B-ABBD-F8F7C21A5D81}"/>
            </a:ext>
          </a:extLst>
        </xdr:cNvPr>
        <xdr:cNvSpPr txBox="1"/>
      </xdr:nvSpPr>
      <xdr:spPr>
        <a:xfrm>
          <a:off x="22199600" y="5461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28459</xdr:rowOff>
    </xdr:from>
    <xdr:to>
      <xdr:col>116</xdr:col>
      <xdr:colOff>152400</xdr:colOff>
      <xdr:row>33</xdr:row>
      <xdr:rowOff>28459</xdr:rowOff>
    </xdr:to>
    <xdr:cxnSp macro="">
      <xdr:nvCxnSpPr>
        <xdr:cNvPr id="491" name="直線コネクタ 490">
          <a:extLst>
            <a:ext uri="{FF2B5EF4-FFF2-40B4-BE49-F238E27FC236}">
              <a16:creationId xmlns:a16="http://schemas.microsoft.com/office/drawing/2014/main" id="{D4703894-AED8-4754-9A1F-D961B5B7A519}"/>
            </a:ext>
          </a:extLst>
        </xdr:cNvPr>
        <xdr:cNvCxnSpPr/>
      </xdr:nvCxnSpPr>
      <xdr:spPr>
        <a:xfrm>
          <a:off x="22072600" y="5686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135803</xdr:rowOff>
    </xdr:from>
    <xdr:ext cx="599010" cy="259045"/>
    <xdr:sp macro="" textlink="">
      <xdr:nvSpPr>
        <xdr:cNvPr id="492" name="【一般廃棄物処理施設】&#10;一人当たり有形固定資産（償却資産）額平均値テキスト">
          <a:extLst>
            <a:ext uri="{FF2B5EF4-FFF2-40B4-BE49-F238E27FC236}">
              <a16:creationId xmlns:a16="http://schemas.microsoft.com/office/drawing/2014/main" id="{DC9028D5-F295-4C76-861C-26EEF90DB2EE}"/>
            </a:ext>
          </a:extLst>
        </xdr:cNvPr>
        <xdr:cNvSpPr txBox="1"/>
      </xdr:nvSpPr>
      <xdr:spPr>
        <a:xfrm>
          <a:off x="22199600" y="647945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157375</xdr:rowOff>
    </xdr:from>
    <xdr:to>
      <xdr:col>116</xdr:col>
      <xdr:colOff>114300</xdr:colOff>
      <xdr:row>38</xdr:row>
      <xdr:rowOff>87525</xdr:rowOff>
    </xdr:to>
    <xdr:sp macro="" textlink="">
      <xdr:nvSpPr>
        <xdr:cNvPr id="493" name="フローチャート: 判断 492">
          <a:extLst>
            <a:ext uri="{FF2B5EF4-FFF2-40B4-BE49-F238E27FC236}">
              <a16:creationId xmlns:a16="http://schemas.microsoft.com/office/drawing/2014/main" id="{754C0331-C8D9-493D-B341-7F5599138F32}"/>
            </a:ext>
          </a:extLst>
        </xdr:cNvPr>
        <xdr:cNvSpPr/>
      </xdr:nvSpPr>
      <xdr:spPr>
        <a:xfrm>
          <a:off x="22110700" y="6501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71476</xdr:rowOff>
    </xdr:from>
    <xdr:to>
      <xdr:col>112</xdr:col>
      <xdr:colOff>38100</xdr:colOff>
      <xdr:row>39</xdr:row>
      <xdr:rowOff>1626</xdr:rowOff>
    </xdr:to>
    <xdr:sp macro="" textlink="">
      <xdr:nvSpPr>
        <xdr:cNvPr id="494" name="フローチャート: 判断 493">
          <a:extLst>
            <a:ext uri="{FF2B5EF4-FFF2-40B4-BE49-F238E27FC236}">
              <a16:creationId xmlns:a16="http://schemas.microsoft.com/office/drawing/2014/main" id="{66E0E5D1-C31D-4F6E-A6FF-F925CCC2F9D7}"/>
            </a:ext>
          </a:extLst>
        </xdr:cNvPr>
        <xdr:cNvSpPr/>
      </xdr:nvSpPr>
      <xdr:spPr>
        <a:xfrm>
          <a:off x="21272500" y="6586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37</xdr:row>
      <xdr:rowOff>18154</xdr:rowOff>
    </xdr:from>
    <xdr:ext cx="599010" cy="259045"/>
    <xdr:sp macro="" textlink="">
      <xdr:nvSpPr>
        <xdr:cNvPr id="495" name="n_1aveValue【一般廃棄物処理施設】&#10;一人当たり有形固定資産（償却資産）額">
          <a:extLst>
            <a:ext uri="{FF2B5EF4-FFF2-40B4-BE49-F238E27FC236}">
              <a16:creationId xmlns:a16="http://schemas.microsoft.com/office/drawing/2014/main" id="{08E17B20-29B8-4841-87A7-5C4CA9DB6B2E}"/>
            </a:ext>
          </a:extLst>
        </xdr:cNvPr>
        <xdr:cNvSpPr txBox="1"/>
      </xdr:nvSpPr>
      <xdr:spPr>
        <a:xfrm>
          <a:off x="21011095" y="63618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121810</xdr:rowOff>
    </xdr:from>
    <xdr:to>
      <xdr:col>107</xdr:col>
      <xdr:colOff>101600</xdr:colOff>
      <xdr:row>39</xdr:row>
      <xdr:rowOff>51960</xdr:rowOff>
    </xdr:to>
    <xdr:sp macro="" textlink="">
      <xdr:nvSpPr>
        <xdr:cNvPr id="496" name="フローチャート: 判断 495">
          <a:extLst>
            <a:ext uri="{FF2B5EF4-FFF2-40B4-BE49-F238E27FC236}">
              <a16:creationId xmlns:a16="http://schemas.microsoft.com/office/drawing/2014/main" id="{48F3EFD4-A717-448D-A578-D908AF169A13}"/>
            </a:ext>
          </a:extLst>
        </xdr:cNvPr>
        <xdr:cNvSpPr/>
      </xdr:nvSpPr>
      <xdr:spPr>
        <a:xfrm>
          <a:off x="20383500" y="6636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37</xdr:row>
      <xdr:rowOff>68487</xdr:rowOff>
    </xdr:from>
    <xdr:ext cx="599010" cy="259045"/>
    <xdr:sp macro="" textlink="">
      <xdr:nvSpPr>
        <xdr:cNvPr id="497" name="n_2aveValue【一般廃棄物処理施設】&#10;一人当たり有形固定資産（償却資産）額">
          <a:extLst>
            <a:ext uri="{FF2B5EF4-FFF2-40B4-BE49-F238E27FC236}">
              <a16:creationId xmlns:a16="http://schemas.microsoft.com/office/drawing/2014/main" id="{2ED6FCBF-88A3-4468-94B2-59D512F311E7}"/>
            </a:ext>
          </a:extLst>
        </xdr:cNvPr>
        <xdr:cNvSpPr txBox="1"/>
      </xdr:nvSpPr>
      <xdr:spPr>
        <a:xfrm>
          <a:off x="20134795" y="6412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133825</xdr:rowOff>
    </xdr:from>
    <xdr:to>
      <xdr:col>102</xdr:col>
      <xdr:colOff>165100</xdr:colOff>
      <xdr:row>39</xdr:row>
      <xdr:rowOff>63975</xdr:rowOff>
    </xdr:to>
    <xdr:sp macro="" textlink="">
      <xdr:nvSpPr>
        <xdr:cNvPr id="498" name="フローチャート: 判断 497">
          <a:extLst>
            <a:ext uri="{FF2B5EF4-FFF2-40B4-BE49-F238E27FC236}">
              <a16:creationId xmlns:a16="http://schemas.microsoft.com/office/drawing/2014/main" id="{027BEEC3-1602-46B2-9209-124096EE0274}"/>
            </a:ext>
          </a:extLst>
        </xdr:cNvPr>
        <xdr:cNvSpPr/>
      </xdr:nvSpPr>
      <xdr:spPr>
        <a:xfrm>
          <a:off x="19494500" y="6648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37</xdr:row>
      <xdr:rowOff>80502</xdr:rowOff>
    </xdr:from>
    <xdr:ext cx="599010" cy="259045"/>
    <xdr:sp macro="" textlink="">
      <xdr:nvSpPr>
        <xdr:cNvPr id="499" name="n_3aveValue【一般廃棄物処理施設】&#10;一人当たり有形固定資産（償却資産）額">
          <a:extLst>
            <a:ext uri="{FF2B5EF4-FFF2-40B4-BE49-F238E27FC236}">
              <a16:creationId xmlns:a16="http://schemas.microsoft.com/office/drawing/2014/main" id="{C449D9B1-FDF1-4F12-82DE-9943D9673A4F}"/>
            </a:ext>
          </a:extLst>
        </xdr:cNvPr>
        <xdr:cNvSpPr txBox="1"/>
      </xdr:nvSpPr>
      <xdr:spPr>
        <a:xfrm>
          <a:off x="19245795" y="6424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500" name="テキスト ボックス 499">
          <a:extLst>
            <a:ext uri="{FF2B5EF4-FFF2-40B4-BE49-F238E27FC236}">
              <a16:creationId xmlns:a16="http://schemas.microsoft.com/office/drawing/2014/main" id="{E5DC07AF-58FD-46A5-849B-45B295EB6E5A}"/>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01" name="テキスト ボックス 500">
          <a:extLst>
            <a:ext uri="{FF2B5EF4-FFF2-40B4-BE49-F238E27FC236}">
              <a16:creationId xmlns:a16="http://schemas.microsoft.com/office/drawing/2014/main" id="{9BEA1EEE-F26E-4A4C-9531-CE4FF750C8F3}"/>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02" name="テキスト ボックス 501">
          <a:extLst>
            <a:ext uri="{FF2B5EF4-FFF2-40B4-BE49-F238E27FC236}">
              <a16:creationId xmlns:a16="http://schemas.microsoft.com/office/drawing/2014/main" id="{B33F2773-802A-4300-870A-06AF032C2E3C}"/>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03" name="テキスト ボックス 502">
          <a:extLst>
            <a:ext uri="{FF2B5EF4-FFF2-40B4-BE49-F238E27FC236}">
              <a16:creationId xmlns:a16="http://schemas.microsoft.com/office/drawing/2014/main" id="{356FB5E7-330E-46D5-BBD6-71B05474631D}"/>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04" name="テキスト ボックス 503">
          <a:extLst>
            <a:ext uri="{FF2B5EF4-FFF2-40B4-BE49-F238E27FC236}">
              <a16:creationId xmlns:a16="http://schemas.microsoft.com/office/drawing/2014/main" id="{82E0E9D8-5E27-4C3D-92A1-695D745508BD}"/>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39445</xdr:rowOff>
    </xdr:from>
    <xdr:to>
      <xdr:col>112</xdr:col>
      <xdr:colOff>38100</xdr:colOff>
      <xdr:row>41</xdr:row>
      <xdr:rowOff>141045</xdr:rowOff>
    </xdr:to>
    <xdr:sp macro="" textlink="">
      <xdr:nvSpPr>
        <xdr:cNvPr id="505" name="楕円 504">
          <a:extLst>
            <a:ext uri="{FF2B5EF4-FFF2-40B4-BE49-F238E27FC236}">
              <a16:creationId xmlns:a16="http://schemas.microsoft.com/office/drawing/2014/main" id="{47D69756-AD0B-4EA4-909A-C11CD92F1E9A}"/>
            </a:ext>
          </a:extLst>
        </xdr:cNvPr>
        <xdr:cNvSpPr/>
      </xdr:nvSpPr>
      <xdr:spPr>
        <a:xfrm>
          <a:off x="21272500" y="7068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45823</xdr:rowOff>
    </xdr:from>
    <xdr:to>
      <xdr:col>107</xdr:col>
      <xdr:colOff>101600</xdr:colOff>
      <xdr:row>41</xdr:row>
      <xdr:rowOff>147423</xdr:rowOff>
    </xdr:to>
    <xdr:sp macro="" textlink="">
      <xdr:nvSpPr>
        <xdr:cNvPr id="506" name="楕円 505">
          <a:extLst>
            <a:ext uri="{FF2B5EF4-FFF2-40B4-BE49-F238E27FC236}">
              <a16:creationId xmlns:a16="http://schemas.microsoft.com/office/drawing/2014/main" id="{A5F1281E-CFA3-4B58-A90F-96C694BD374A}"/>
            </a:ext>
          </a:extLst>
        </xdr:cNvPr>
        <xdr:cNvSpPr/>
      </xdr:nvSpPr>
      <xdr:spPr>
        <a:xfrm>
          <a:off x="20383500" y="7075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90245</xdr:rowOff>
    </xdr:from>
    <xdr:to>
      <xdr:col>111</xdr:col>
      <xdr:colOff>177800</xdr:colOff>
      <xdr:row>41</xdr:row>
      <xdr:rowOff>96623</xdr:rowOff>
    </xdr:to>
    <xdr:cxnSp macro="">
      <xdr:nvCxnSpPr>
        <xdr:cNvPr id="507" name="直線コネクタ 506">
          <a:extLst>
            <a:ext uri="{FF2B5EF4-FFF2-40B4-BE49-F238E27FC236}">
              <a16:creationId xmlns:a16="http://schemas.microsoft.com/office/drawing/2014/main" id="{18615975-EAF9-451B-87CF-1EA9A5F783CC}"/>
            </a:ext>
          </a:extLst>
        </xdr:cNvPr>
        <xdr:cNvCxnSpPr/>
      </xdr:nvCxnSpPr>
      <xdr:spPr>
        <a:xfrm flipV="1">
          <a:off x="20434300" y="7119695"/>
          <a:ext cx="889000" cy="6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120728</xdr:colOff>
      <xdr:row>41</xdr:row>
      <xdr:rowOff>132172</xdr:rowOff>
    </xdr:from>
    <xdr:ext cx="469744" cy="259045"/>
    <xdr:sp macro="" textlink="">
      <xdr:nvSpPr>
        <xdr:cNvPr id="508" name="n_1mainValue【一般廃棄物処理施設】&#10;一人当たり有形固定資産（償却資産）額">
          <a:extLst>
            <a:ext uri="{FF2B5EF4-FFF2-40B4-BE49-F238E27FC236}">
              <a16:creationId xmlns:a16="http://schemas.microsoft.com/office/drawing/2014/main" id="{082781EC-DB90-4381-A3A7-00616E8E9C4E}"/>
            </a:ext>
          </a:extLst>
        </xdr:cNvPr>
        <xdr:cNvSpPr txBox="1"/>
      </xdr:nvSpPr>
      <xdr:spPr>
        <a:xfrm>
          <a:off x="21075728" y="7161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6428</xdr:colOff>
      <xdr:row>41</xdr:row>
      <xdr:rowOff>138550</xdr:rowOff>
    </xdr:from>
    <xdr:ext cx="469744" cy="259045"/>
    <xdr:sp macro="" textlink="">
      <xdr:nvSpPr>
        <xdr:cNvPr id="509" name="n_2mainValue【一般廃棄物処理施設】&#10;一人当たり有形固定資産（償却資産）額">
          <a:extLst>
            <a:ext uri="{FF2B5EF4-FFF2-40B4-BE49-F238E27FC236}">
              <a16:creationId xmlns:a16="http://schemas.microsoft.com/office/drawing/2014/main" id="{21DEC9DB-F707-45B8-9B18-4B66F0ACBFF8}"/>
            </a:ext>
          </a:extLst>
        </xdr:cNvPr>
        <xdr:cNvSpPr txBox="1"/>
      </xdr:nvSpPr>
      <xdr:spPr>
        <a:xfrm>
          <a:off x="20199428" y="7168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0" name="正方形/長方形 509">
          <a:extLst>
            <a:ext uri="{FF2B5EF4-FFF2-40B4-BE49-F238E27FC236}">
              <a16:creationId xmlns:a16="http://schemas.microsoft.com/office/drawing/2014/main" id="{9A164ED3-01B0-4435-83E5-BFEA714977EA}"/>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1" name="正方形/長方形 510">
          <a:extLst>
            <a:ext uri="{FF2B5EF4-FFF2-40B4-BE49-F238E27FC236}">
              <a16:creationId xmlns:a16="http://schemas.microsoft.com/office/drawing/2014/main" id="{DC5B5643-566A-4685-B88B-00D8D405CC2A}"/>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2" name="正方形/長方形 511">
          <a:extLst>
            <a:ext uri="{FF2B5EF4-FFF2-40B4-BE49-F238E27FC236}">
              <a16:creationId xmlns:a16="http://schemas.microsoft.com/office/drawing/2014/main" id="{147507BE-72E7-4A78-9D3A-A671489F43FD}"/>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3" name="正方形/長方形 512">
          <a:extLst>
            <a:ext uri="{FF2B5EF4-FFF2-40B4-BE49-F238E27FC236}">
              <a16:creationId xmlns:a16="http://schemas.microsoft.com/office/drawing/2014/main" id="{CF9DE226-2F3C-444A-8ACD-B84606CB2D28}"/>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4" name="正方形/長方形 513">
          <a:extLst>
            <a:ext uri="{FF2B5EF4-FFF2-40B4-BE49-F238E27FC236}">
              <a16:creationId xmlns:a16="http://schemas.microsoft.com/office/drawing/2014/main" id="{0910CD8C-A52D-4A9E-AFB9-CC8C480B7E58}"/>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5" name="正方形/長方形 514">
          <a:extLst>
            <a:ext uri="{FF2B5EF4-FFF2-40B4-BE49-F238E27FC236}">
              <a16:creationId xmlns:a16="http://schemas.microsoft.com/office/drawing/2014/main" id="{0ADA3265-06D8-4642-923C-F09F5A9B8429}"/>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6" name="正方形/長方形 515">
          <a:extLst>
            <a:ext uri="{FF2B5EF4-FFF2-40B4-BE49-F238E27FC236}">
              <a16:creationId xmlns:a16="http://schemas.microsoft.com/office/drawing/2014/main" id="{0C38FA7F-58F4-4917-9DF2-7E4D798C5602}"/>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7" name="正方形/長方形 516">
          <a:extLst>
            <a:ext uri="{FF2B5EF4-FFF2-40B4-BE49-F238E27FC236}">
              <a16:creationId xmlns:a16="http://schemas.microsoft.com/office/drawing/2014/main" id="{1887CF73-DA2E-47AF-9710-975049082E28}"/>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8" name="テキスト ボックス 517">
          <a:extLst>
            <a:ext uri="{FF2B5EF4-FFF2-40B4-BE49-F238E27FC236}">
              <a16:creationId xmlns:a16="http://schemas.microsoft.com/office/drawing/2014/main" id="{4707653E-8519-4FDA-94E7-BEA92FF13245}"/>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9" name="直線コネクタ 518">
          <a:extLst>
            <a:ext uri="{FF2B5EF4-FFF2-40B4-BE49-F238E27FC236}">
              <a16:creationId xmlns:a16="http://schemas.microsoft.com/office/drawing/2014/main" id="{02FFED3D-90B4-4D9E-AA58-FD5A79818D1B}"/>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520" name="テキスト ボックス 519">
          <a:extLst>
            <a:ext uri="{FF2B5EF4-FFF2-40B4-BE49-F238E27FC236}">
              <a16:creationId xmlns:a16="http://schemas.microsoft.com/office/drawing/2014/main" id="{7FB359D5-A3C1-4D65-9894-ED56D4E9F95D}"/>
            </a:ext>
          </a:extLst>
        </xdr:cNvPr>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1" name="直線コネクタ 520">
          <a:extLst>
            <a:ext uri="{FF2B5EF4-FFF2-40B4-BE49-F238E27FC236}">
              <a16:creationId xmlns:a16="http://schemas.microsoft.com/office/drawing/2014/main" id="{C763092E-2D95-44E8-8DFF-3C8500861CC9}"/>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22" name="テキスト ボックス 521">
          <a:extLst>
            <a:ext uri="{FF2B5EF4-FFF2-40B4-BE49-F238E27FC236}">
              <a16:creationId xmlns:a16="http://schemas.microsoft.com/office/drawing/2014/main" id="{C57307B6-8F7A-4A38-87D1-EB52B483A243}"/>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3" name="直線コネクタ 522">
          <a:extLst>
            <a:ext uri="{FF2B5EF4-FFF2-40B4-BE49-F238E27FC236}">
              <a16:creationId xmlns:a16="http://schemas.microsoft.com/office/drawing/2014/main" id="{D209BE49-99AE-4660-9287-4898E64010A2}"/>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4" name="テキスト ボックス 523">
          <a:extLst>
            <a:ext uri="{FF2B5EF4-FFF2-40B4-BE49-F238E27FC236}">
              <a16:creationId xmlns:a16="http://schemas.microsoft.com/office/drawing/2014/main" id="{1D8D537B-A7CA-4C7C-8FDF-524D274C397F}"/>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5" name="直線コネクタ 524">
          <a:extLst>
            <a:ext uri="{FF2B5EF4-FFF2-40B4-BE49-F238E27FC236}">
              <a16:creationId xmlns:a16="http://schemas.microsoft.com/office/drawing/2014/main" id="{BB0EFC3D-72C5-4DD4-A513-48FAF1F272FB}"/>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6" name="テキスト ボックス 525">
          <a:extLst>
            <a:ext uri="{FF2B5EF4-FFF2-40B4-BE49-F238E27FC236}">
              <a16:creationId xmlns:a16="http://schemas.microsoft.com/office/drawing/2014/main" id="{C80A242E-3F7A-4A90-B945-8BB5CE9316E6}"/>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7" name="直線コネクタ 526">
          <a:extLst>
            <a:ext uri="{FF2B5EF4-FFF2-40B4-BE49-F238E27FC236}">
              <a16:creationId xmlns:a16="http://schemas.microsoft.com/office/drawing/2014/main" id="{DEF2E46E-9DC8-4148-B43E-6EE5F719AD18}"/>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8" name="テキスト ボックス 527">
          <a:extLst>
            <a:ext uri="{FF2B5EF4-FFF2-40B4-BE49-F238E27FC236}">
              <a16:creationId xmlns:a16="http://schemas.microsoft.com/office/drawing/2014/main" id="{9BB16244-F8DF-4546-A565-80515CF19247}"/>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9" name="直線コネクタ 528">
          <a:extLst>
            <a:ext uri="{FF2B5EF4-FFF2-40B4-BE49-F238E27FC236}">
              <a16:creationId xmlns:a16="http://schemas.microsoft.com/office/drawing/2014/main" id="{D731CE61-AF98-4567-ABE3-B50498FD4BB4}"/>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530" name="テキスト ボックス 529">
          <a:extLst>
            <a:ext uri="{FF2B5EF4-FFF2-40B4-BE49-F238E27FC236}">
              <a16:creationId xmlns:a16="http://schemas.microsoft.com/office/drawing/2014/main" id="{A06B8B19-2043-4ED3-AA30-D9298386B17A}"/>
            </a:ext>
          </a:extLst>
        </xdr:cNvPr>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1" name="直線コネクタ 530">
          <a:extLst>
            <a:ext uri="{FF2B5EF4-FFF2-40B4-BE49-F238E27FC236}">
              <a16:creationId xmlns:a16="http://schemas.microsoft.com/office/drawing/2014/main" id="{15585580-E9D1-488A-AE6B-84C7567A77E3}"/>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32" name="テキスト ボックス 531">
          <a:extLst>
            <a:ext uri="{FF2B5EF4-FFF2-40B4-BE49-F238E27FC236}">
              <a16:creationId xmlns:a16="http://schemas.microsoft.com/office/drawing/2014/main" id="{6F92CC0A-60BC-4998-9A2C-EFB862B496E5}"/>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3" name="【保健センター・保健所】&#10;有形固定資産減価償却率グラフ枠">
          <a:extLst>
            <a:ext uri="{FF2B5EF4-FFF2-40B4-BE49-F238E27FC236}">
              <a16:creationId xmlns:a16="http://schemas.microsoft.com/office/drawing/2014/main" id="{5789EC35-983C-4991-852F-E6AB01DC4F2C}"/>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95250</xdr:rowOff>
    </xdr:from>
    <xdr:to>
      <xdr:col>85</xdr:col>
      <xdr:colOff>126364</xdr:colOff>
      <xdr:row>64</xdr:row>
      <xdr:rowOff>104775</xdr:rowOff>
    </xdr:to>
    <xdr:cxnSp macro="">
      <xdr:nvCxnSpPr>
        <xdr:cNvPr id="534" name="直線コネクタ 533">
          <a:extLst>
            <a:ext uri="{FF2B5EF4-FFF2-40B4-BE49-F238E27FC236}">
              <a16:creationId xmlns:a16="http://schemas.microsoft.com/office/drawing/2014/main" id="{373184ED-249F-4E1A-8B47-82F7EC311FE0}"/>
            </a:ext>
          </a:extLst>
        </xdr:cNvPr>
        <xdr:cNvCxnSpPr/>
      </xdr:nvCxnSpPr>
      <xdr:spPr>
        <a:xfrm flipV="1">
          <a:off x="16318864" y="9525000"/>
          <a:ext cx="0" cy="1552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108602</xdr:rowOff>
    </xdr:from>
    <xdr:ext cx="405111" cy="259045"/>
    <xdr:sp macro="" textlink="">
      <xdr:nvSpPr>
        <xdr:cNvPr id="535" name="【保健センター・保健所】&#10;有形固定資産減価償却率最小値テキスト">
          <a:extLst>
            <a:ext uri="{FF2B5EF4-FFF2-40B4-BE49-F238E27FC236}">
              <a16:creationId xmlns:a16="http://schemas.microsoft.com/office/drawing/2014/main" id="{369673AD-E95B-491B-A062-EDB81CD700F6}"/>
            </a:ext>
          </a:extLst>
        </xdr:cNvPr>
        <xdr:cNvSpPr txBox="1"/>
      </xdr:nvSpPr>
      <xdr:spPr>
        <a:xfrm>
          <a:off x="16357600" y="11081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104775</xdr:rowOff>
    </xdr:from>
    <xdr:to>
      <xdr:col>86</xdr:col>
      <xdr:colOff>25400</xdr:colOff>
      <xdr:row>64</xdr:row>
      <xdr:rowOff>104775</xdr:rowOff>
    </xdr:to>
    <xdr:cxnSp macro="">
      <xdr:nvCxnSpPr>
        <xdr:cNvPr id="536" name="直線コネクタ 535">
          <a:extLst>
            <a:ext uri="{FF2B5EF4-FFF2-40B4-BE49-F238E27FC236}">
              <a16:creationId xmlns:a16="http://schemas.microsoft.com/office/drawing/2014/main" id="{B4157459-B944-4744-BCEF-57460F69B47C}"/>
            </a:ext>
          </a:extLst>
        </xdr:cNvPr>
        <xdr:cNvCxnSpPr/>
      </xdr:nvCxnSpPr>
      <xdr:spPr>
        <a:xfrm>
          <a:off x="16230600" y="11077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41927</xdr:rowOff>
    </xdr:from>
    <xdr:ext cx="469744" cy="259045"/>
    <xdr:sp macro="" textlink="">
      <xdr:nvSpPr>
        <xdr:cNvPr id="537" name="【保健センター・保健所】&#10;有形固定資産減価償却率最大値テキスト">
          <a:extLst>
            <a:ext uri="{FF2B5EF4-FFF2-40B4-BE49-F238E27FC236}">
              <a16:creationId xmlns:a16="http://schemas.microsoft.com/office/drawing/2014/main" id="{5C677F2A-9420-4899-A2A5-75DA3BBB9FE5}"/>
            </a:ext>
          </a:extLst>
        </xdr:cNvPr>
        <xdr:cNvSpPr txBox="1"/>
      </xdr:nvSpPr>
      <xdr:spPr>
        <a:xfrm>
          <a:off x="16357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95250</xdr:rowOff>
    </xdr:from>
    <xdr:to>
      <xdr:col>86</xdr:col>
      <xdr:colOff>25400</xdr:colOff>
      <xdr:row>55</xdr:row>
      <xdr:rowOff>95250</xdr:rowOff>
    </xdr:to>
    <xdr:cxnSp macro="">
      <xdr:nvCxnSpPr>
        <xdr:cNvPr id="538" name="直線コネクタ 537">
          <a:extLst>
            <a:ext uri="{FF2B5EF4-FFF2-40B4-BE49-F238E27FC236}">
              <a16:creationId xmlns:a16="http://schemas.microsoft.com/office/drawing/2014/main" id="{1934EFE3-8ACE-4839-8CCC-E157C9E05BE2}"/>
            </a:ext>
          </a:extLst>
        </xdr:cNvPr>
        <xdr:cNvCxnSpPr/>
      </xdr:nvCxnSpPr>
      <xdr:spPr>
        <a:xfrm>
          <a:off x="16230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97172</xdr:rowOff>
    </xdr:from>
    <xdr:ext cx="405111" cy="259045"/>
    <xdr:sp macro="" textlink="">
      <xdr:nvSpPr>
        <xdr:cNvPr id="539" name="【保健センター・保健所】&#10;有形固定資産減価償却率平均値テキスト">
          <a:extLst>
            <a:ext uri="{FF2B5EF4-FFF2-40B4-BE49-F238E27FC236}">
              <a16:creationId xmlns:a16="http://schemas.microsoft.com/office/drawing/2014/main" id="{1DEDE3B1-8A72-4D18-A0EC-AF96AF625979}"/>
            </a:ext>
          </a:extLst>
        </xdr:cNvPr>
        <xdr:cNvSpPr txBox="1"/>
      </xdr:nvSpPr>
      <xdr:spPr>
        <a:xfrm>
          <a:off x="16357600" y="103841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118745</xdr:rowOff>
    </xdr:from>
    <xdr:to>
      <xdr:col>85</xdr:col>
      <xdr:colOff>177800</xdr:colOff>
      <xdr:row>61</xdr:row>
      <xdr:rowOff>48895</xdr:rowOff>
    </xdr:to>
    <xdr:sp macro="" textlink="">
      <xdr:nvSpPr>
        <xdr:cNvPr id="540" name="フローチャート: 判断 539">
          <a:extLst>
            <a:ext uri="{FF2B5EF4-FFF2-40B4-BE49-F238E27FC236}">
              <a16:creationId xmlns:a16="http://schemas.microsoft.com/office/drawing/2014/main" id="{8E22EE30-4CAA-4C2F-B48F-142552497418}"/>
            </a:ext>
          </a:extLst>
        </xdr:cNvPr>
        <xdr:cNvSpPr/>
      </xdr:nvSpPr>
      <xdr:spPr>
        <a:xfrm>
          <a:off x="16268700" y="10405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153035</xdr:rowOff>
    </xdr:from>
    <xdr:to>
      <xdr:col>81</xdr:col>
      <xdr:colOff>101600</xdr:colOff>
      <xdr:row>61</xdr:row>
      <xdr:rowOff>83185</xdr:rowOff>
    </xdr:to>
    <xdr:sp macro="" textlink="">
      <xdr:nvSpPr>
        <xdr:cNvPr id="541" name="フローチャート: 判断 540">
          <a:extLst>
            <a:ext uri="{FF2B5EF4-FFF2-40B4-BE49-F238E27FC236}">
              <a16:creationId xmlns:a16="http://schemas.microsoft.com/office/drawing/2014/main" id="{1CF56E2F-15C7-4312-A6E1-53B7AEFC0184}"/>
            </a:ext>
          </a:extLst>
        </xdr:cNvPr>
        <xdr:cNvSpPr/>
      </xdr:nvSpPr>
      <xdr:spPr>
        <a:xfrm>
          <a:off x="15430500" y="1044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61</xdr:row>
      <xdr:rowOff>74312</xdr:rowOff>
    </xdr:from>
    <xdr:ext cx="405111" cy="259045"/>
    <xdr:sp macro="" textlink="">
      <xdr:nvSpPr>
        <xdr:cNvPr id="542" name="n_1aveValue【保健センター・保健所】&#10;有形固定資産減価償却率">
          <a:extLst>
            <a:ext uri="{FF2B5EF4-FFF2-40B4-BE49-F238E27FC236}">
              <a16:creationId xmlns:a16="http://schemas.microsoft.com/office/drawing/2014/main" id="{3D84076E-AF70-4570-A4E6-CA341A3D3784}"/>
            </a:ext>
          </a:extLst>
        </xdr:cNvPr>
        <xdr:cNvSpPr txBox="1"/>
      </xdr:nvSpPr>
      <xdr:spPr>
        <a:xfrm>
          <a:off x="15266044" y="10532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61</xdr:row>
      <xdr:rowOff>12065</xdr:rowOff>
    </xdr:from>
    <xdr:to>
      <xdr:col>76</xdr:col>
      <xdr:colOff>165100</xdr:colOff>
      <xdr:row>61</xdr:row>
      <xdr:rowOff>113665</xdr:rowOff>
    </xdr:to>
    <xdr:sp macro="" textlink="">
      <xdr:nvSpPr>
        <xdr:cNvPr id="543" name="フローチャート: 判断 542">
          <a:extLst>
            <a:ext uri="{FF2B5EF4-FFF2-40B4-BE49-F238E27FC236}">
              <a16:creationId xmlns:a16="http://schemas.microsoft.com/office/drawing/2014/main" id="{8CB8045A-0EE8-49B6-A8D6-31856A6DFE9D}"/>
            </a:ext>
          </a:extLst>
        </xdr:cNvPr>
        <xdr:cNvSpPr/>
      </xdr:nvSpPr>
      <xdr:spPr>
        <a:xfrm>
          <a:off x="14541500" y="1047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61</xdr:row>
      <xdr:rowOff>104792</xdr:rowOff>
    </xdr:from>
    <xdr:ext cx="405111" cy="259045"/>
    <xdr:sp macro="" textlink="">
      <xdr:nvSpPr>
        <xdr:cNvPr id="544" name="n_2aveValue【保健センター・保健所】&#10;有形固定資産減価償却率">
          <a:extLst>
            <a:ext uri="{FF2B5EF4-FFF2-40B4-BE49-F238E27FC236}">
              <a16:creationId xmlns:a16="http://schemas.microsoft.com/office/drawing/2014/main" id="{EB7258D8-9E52-45A8-8DE7-53AD08016ADB}"/>
            </a:ext>
          </a:extLst>
        </xdr:cNvPr>
        <xdr:cNvSpPr txBox="1"/>
      </xdr:nvSpPr>
      <xdr:spPr>
        <a:xfrm>
          <a:off x="14389744" y="10563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60</xdr:row>
      <xdr:rowOff>36830</xdr:rowOff>
    </xdr:from>
    <xdr:to>
      <xdr:col>72</xdr:col>
      <xdr:colOff>38100</xdr:colOff>
      <xdr:row>60</xdr:row>
      <xdr:rowOff>138430</xdr:rowOff>
    </xdr:to>
    <xdr:sp macro="" textlink="">
      <xdr:nvSpPr>
        <xdr:cNvPr id="545" name="フローチャート: 判断 544">
          <a:extLst>
            <a:ext uri="{FF2B5EF4-FFF2-40B4-BE49-F238E27FC236}">
              <a16:creationId xmlns:a16="http://schemas.microsoft.com/office/drawing/2014/main" id="{F34D0016-AD2F-41FC-ABBA-3C52B347F389}"/>
            </a:ext>
          </a:extLst>
        </xdr:cNvPr>
        <xdr:cNvSpPr/>
      </xdr:nvSpPr>
      <xdr:spPr>
        <a:xfrm>
          <a:off x="13652500" y="1032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58</xdr:row>
      <xdr:rowOff>154957</xdr:rowOff>
    </xdr:from>
    <xdr:ext cx="405111" cy="259045"/>
    <xdr:sp macro="" textlink="">
      <xdr:nvSpPr>
        <xdr:cNvPr id="546" name="n_3aveValue【保健センター・保健所】&#10;有形固定資産減価償却率">
          <a:extLst>
            <a:ext uri="{FF2B5EF4-FFF2-40B4-BE49-F238E27FC236}">
              <a16:creationId xmlns:a16="http://schemas.microsoft.com/office/drawing/2014/main" id="{919DFD8A-4B0B-49AF-A8FD-83784380828B}"/>
            </a:ext>
          </a:extLst>
        </xdr:cNvPr>
        <xdr:cNvSpPr txBox="1"/>
      </xdr:nvSpPr>
      <xdr:spPr>
        <a:xfrm>
          <a:off x="13500744" y="10099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22B25E61-9059-4895-943B-3BF9BBFD6334}"/>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2C355039-B98E-433B-A534-7A42F58FAD39}"/>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0BBA308C-34C1-47F6-B164-D0C4F3C04D15}"/>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0" name="テキスト ボックス 549">
          <a:extLst>
            <a:ext uri="{FF2B5EF4-FFF2-40B4-BE49-F238E27FC236}">
              <a16:creationId xmlns:a16="http://schemas.microsoft.com/office/drawing/2014/main" id="{933F1399-3FA0-42FC-8481-48DFC81BF9B1}"/>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1" name="テキスト ボックス 550">
          <a:extLst>
            <a:ext uri="{FF2B5EF4-FFF2-40B4-BE49-F238E27FC236}">
              <a16:creationId xmlns:a16="http://schemas.microsoft.com/office/drawing/2014/main" id="{828A7F29-2B7E-43DC-9C75-5871D8F07BE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124460</xdr:rowOff>
    </xdr:from>
    <xdr:to>
      <xdr:col>81</xdr:col>
      <xdr:colOff>101600</xdr:colOff>
      <xdr:row>61</xdr:row>
      <xdr:rowOff>54610</xdr:rowOff>
    </xdr:to>
    <xdr:sp macro="" textlink="">
      <xdr:nvSpPr>
        <xdr:cNvPr id="552" name="楕円 551">
          <a:extLst>
            <a:ext uri="{FF2B5EF4-FFF2-40B4-BE49-F238E27FC236}">
              <a16:creationId xmlns:a16="http://schemas.microsoft.com/office/drawing/2014/main" id="{467599B3-F19F-4B81-BED4-6DC022B608D5}"/>
            </a:ext>
          </a:extLst>
        </xdr:cNvPr>
        <xdr:cNvSpPr/>
      </xdr:nvSpPr>
      <xdr:spPr>
        <a:xfrm>
          <a:off x="15430500" y="10411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166370</xdr:rowOff>
    </xdr:from>
    <xdr:to>
      <xdr:col>76</xdr:col>
      <xdr:colOff>165100</xdr:colOff>
      <xdr:row>61</xdr:row>
      <xdr:rowOff>96520</xdr:rowOff>
    </xdr:to>
    <xdr:sp macro="" textlink="">
      <xdr:nvSpPr>
        <xdr:cNvPr id="553" name="楕円 552">
          <a:extLst>
            <a:ext uri="{FF2B5EF4-FFF2-40B4-BE49-F238E27FC236}">
              <a16:creationId xmlns:a16="http://schemas.microsoft.com/office/drawing/2014/main" id="{60FD952F-6DD1-4915-A186-8EBDD0A4185F}"/>
            </a:ext>
          </a:extLst>
        </xdr:cNvPr>
        <xdr:cNvSpPr/>
      </xdr:nvSpPr>
      <xdr:spPr>
        <a:xfrm>
          <a:off x="14541500" y="1045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3810</xdr:rowOff>
    </xdr:from>
    <xdr:to>
      <xdr:col>81</xdr:col>
      <xdr:colOff>50800</xdr:colOff>
      <xdr:row>61</xdr:row>
      <xdr:rowOff>45720</xdr:rowOff>
    </xdr:to>
    <xdr:cxnSp macro="">
      <xdr:nvCxnSpPr>
        <xdr:cNvPr id="554" name="直線コネクタ 553">
          <a:extLst>
            <a:ext uri="{FF2B5EF4-FFF2-40B4-BE49-F238E27FC236}">
              <a16:creationId xmlns:a16="http://schemas.microsoft.com/office/drawing/2014/main" id="{DE5A5470-5FC3-487A-81D5-F9C5C343CBE1}"/>
            </a:ext>
          </a:extLst>
        </xdr:cNvPr>
        <xdr:cNvCxnSpPr/>
      </xdr:nvCxnSpPr>
      <xdr:spPr>
        <a:xfrm flipV="1">
          <a:off x="14592300" y="1046226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25400</xdr:rowOff>
    </xdr:from>
    <xdr:to>
      <xdr:col>72</xdr:col>
      <xdr:colOff>38100</xdr:colOff>
      <xdr:row>61</xdr:row>
      <xdr:rowOff>127000</xdr:rowOff>
    </xdr:to>
    <xdr:sp macro="" textlink="">
      <xdr:nvSpPr>
        <xdr:cNvPr id="555" name="楕円 554">
          <a:extLst>
            <a:ext uri="{FF2B5EF4-FFF2-40B4-BE49-F238E27FC236}">
              <a16:creationId xmlns:a16="http://schemas.microsoft.com/office/drawing/2014/main" id="{32893136-E882-4AB5-8CCE-94628EE7CA06}"/>
            </a:ext>
          </a:extLst>
        </xdr:cNvPr>
        <xdr:cNvSpPr/>
      </xdr:nvSpPr>
      <xdr:spPr>
        <a:xfrm>
          <a:off x="13652500" y="1048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45720</xdr:rowOff>
    </xdr:from>
    <xdr:to>
      <xdr:col>76</xdr:col>
      <xdr:colOff>114300</xdr:colOff>
      <xdr:row>61</xdr:row>
      <xdr:rowOff>76200</xdr:rowOff>
    </xdr:to>
    <xdr:cxnSp macro="">
      <xdr:nvCxnSpPr>
        <xdr:cNvPr id="556" name="直線コネクタ 555">
          <a:extLst>
            <a:ext uri="{FF2B5EF4-FFF2-40B4-BE49-F238E27FC236}">
              <a16:creationId xmlns:a16="http://schemas.microsoft.com/office/drawing/2014/main" id="{202D684C-C73E-47D6-B5F1-7E3D6ADA2A78}"/>
            </a:ext>
          </a:extLst>
        </xdr:cNvPr>
        <xdr:cNvCxnSpPr/>
      </xdr:nvCxnSpPr>
      <xdr:spPr>
        <a:xfrm flipV="1">
          <a:off x="13703300" y="1050417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71137</xdr:rowOff>
    </xdr:from>
    <xdr:ext cx="405111" cy="259045"/>
    <xdr:sp macro="" textlink="">
      <xdr:nvSpPr>
        <xdr:cNvPr id="557" name="n_1mainValue【保健センター・保健所】&#10;有形固定資産減価償却率">
          <a:extLst>
            <a:ext uri="{FF2B5EF4-FFF2-40B4-BE49-F238E27FC236}">
              <a16:creationId xmlns:a16="http://schemas.microsoft.com/office/drawing/2014/main" id="{BB9F54DD-FD99-4E48-8583-7C0597B5D7EE}"/>
            </a:ext>
          </a:extLst>
        </xdr:cNvPr>
        <xdr:cNvSpPr txBox="1"/>
      </xdr:nvSpPr>
      <xdr:spPr>
        <a:xfrm>
          <a:off x="15266044" y="10186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113047</xdr:rowOff>
    </xdr:from>
    <xdr:ext cx="405111" cy="259045"/>
    <xdr:sp macro="" textlink="">
      <xdr:nvSpPr>
        <xdr:cNvPr id="558" name="n_2mainValue【保健センター・保健所】&#10;有形固定資産減価償却率">
          <a:extLst>
            <a:ext uri="{FF2B5EF4-FFF2-40B4-BE49-F238E27FC236}">
              <a16:creationId xmlns:a16="http://schemas.microsoft.com/office/drawing/2014/main" id="{E9A737AA-4DE6-4D99-8EAD-40AACCD94069}"/>
            </a:ext>
          </a:extLst>
        </xdr:cNvPr>
        <xdr:cNvSpPr txBox="1"/>
      </xdr:nvSpPr>
      <xdr:spPr>
        <a:xfrm>
          <a:off x="14389744" y="10228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118127</xdr:rowOff>
    </xdr:from>
    <xdr:ext cx="405111" cy="259045"/>
    <xdr:sp macro="" textlink="">
      <xdr:nvSpPr>
        <xdr:cNvPr id="559" name="n_3mainValue【保健センター・保健所】&#10;有形固定資産減価償却率">
          <a:extLst>
            <a:ext uri="{FF2B5EF4-FFF2-40B4-BE49-F238E27FC236}">
              <a16:creationId xmlns:a16="http://schemas.microsoft.com/office/drawing/2014/main" id="{1566F4FC-0DBD-474D-BF90-FAF9F88500B6}"/>
            </a:ext>
          </a:extLst>
        </xdr:cNvPr>
        <xdr:cNvSpPr txBox="1"/>
      </xdr:nvSpPr>
      <xdr:spPr>
        <a:xfrm>
          <a:off x="13500744" y="10576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0" name="正方形/長方形 559">
          <a:extLst>
            <a:ext uri="{FF2B5EF4-FFF2-40B4-BE49-F238E27FC236}">
              <a16:creationId xmlns:a16="http://schemas.microsoft.com/office/drawing/2014/main" id="{8165F46C-C551-4F1F-B9B4-F999748083A6}"/>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1" name="正方形/長方形 560">
          <a:extLst>
            <a:ext uri="{FF2B5EF4-FFF2-40B4-BE49-F238E27FC236}">
              <a16:creationId xmlns:a16="http://schemas.microsoft.com/office/drawing/2014/main" id="{9DCCC86B-A91F-42A1-8BD7-82B83340736E}"/>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2" name="正方形/長方形 561">
          <a:extLst>
            <a:ext uri="{FF2B5EF4-FFF2-40B4-BE49-F238E27FC236}">
              <a16:creationId xmlns:a16="http://schemas.microsoft.com/office/drawing/2014/main" id="{E2B5DA7F-62D6-4937-9EA9-BAA494725E14}"/>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3" name="正方形/長方形 562">
          <a:extLst>
            <a:ext uri="{FF2B5EF4-FFF2-40B4-BE49-F238E27FC236}">
              <a16:creationId xmlns:a16="http://schemas.microsoft.com/office/drawing/2014/main" id="{241EECA9-40A5-461A-A33B-1F57ED57E798}"/>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4" name="正方形/長方形 563">
          <a:extLst>
            <a:ext uri="{FF2B5EF4-FFF2-40B4-BE49-F238E27FC236}">
              <a16:creationId xmlns:a16="http://schemas.microsoft.com/office/drawing/2014/main" id="{58D9D653-A3FF-4EA6-88A4-31405F781A06}"/>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5" name="正方形/長方形 564">
          <a:extLst>
            <a:ext uri="{FF2B5EF4-FFF2-40B4-BE49-F238E27FC236}">
              <a16:creationId xmlns:a16="http://schemas.microsoft.com/office/drawing/2014/main" id="{03EE2400-C52A-468F-94F9-3093B04F383D}"/>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6" name="正方形/長方形 565">
          <a:extLst>
            <a:ext uri="{FF2B5EF4-FFF2-40B4-BE49-F238E27FC236}">
              <a16:creationId xmlns:a16="http://schemas.microsoft.com/office/drawing/2014/main" id="{87E2FC15-5DE5-4C59-AD8B-CD14628F4B72}"/>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7" name="正方形/長方形 566">
          <a:extLst>
            <a:ext uri="{FF2B5EF4-FFF2-40B4-BE49-F238E27FC236}">
              <a16:creationId xmlns:a16="http://schemas.microsoft.com/office/drawing/2014/main" id="{057C2EEE-8D5A-4251-9434-F783308D0CE6}"/>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8" name="テキスト ボックス 567">
          <a:extLst>
            <a:ext uri="{FF2B5EF4-FFF2-40B4-BE49-F238E27FC236}">
              <a16:creationId xmlns:a16="http://schemas.microsoft.com/office/drawing/2014/main" id="{BD264FC4-29D8-4712-B633-4E91BEF657F7}"/>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69" name="直線コネクタ 568">
          <a:extLst>
            <a:ext uri="{FF2B5EF4-FFF2-40B4-BE49-F238E27FC236}">
              <a16:creationId xmlns:a16="http://schemas.microsoft.com/office/drawing/2014/main" id="{C485CEEF-0B7C-469F-A038-1142A428C073}"/>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70" name="直線コネクタ 569">
          <a:extLst>
            <a:ext uri="{FF2B5EF4-FFF2-40B4-BE49-F238E27FC236}">
              <a16:creationId xmlns:a16="http://schemas.microsoft.com/office/drawing/2014/main" id="{3FA4F6D5-2FFD-405D-BEF1-5776FF504E9C}"/>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71" name="テキスト ボックス 570">
          <a:extLst>
            <a:ext uri="{FF2B5EF4-FFF2-40B4-BE49-F238E27FC236}">
              <a16:creationId xmlns:a16="http://schemas.microsoft.com/office/drawing/2014/main" id="{316D4D95-7C3D-481C-AEB3-FD7E204CDDCA}"/>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72" name="直線コネクタ 571">
          <a:extLst>
            <a:ext uri="{FF2B5EF4-FFF2-40B4-BE49-F238E27FC236}">
              <a16:creationId xmlns:a16="http://schemas.microsoft.com/office/drawing/2014/main" id="{34501F36-432C-4284-B7F9-97A8892C29E0}"/>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73" name="テキスト ボックス 572">
          <a:extLst>
            <a:ext uri="{FF2B5EF4-FFF2-40B4-BE49-F238E27FC236}">
              <a16:creationId xmlns:a16="http://schemas.microsoft.com/office/drawing/2014/main" id="{769314BD-4987-40C2-9484-B120AB2203D2}"/>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74" name="直線コネクタ 573">
          <a:extLst>
            <a:ext uri="{FF2B5EF4-FFF2-40B4-BE49-F238E27FC236}">
              <a16:creationId xmlns:a16="http://schemas.microsoft.com/office/drawing/2014/main" id="{02345732-4C8C-42F7-8BCC-1F0B90283D54}"/>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75" name="テキスト ボックス 574">
          <a:extLst>
            <a:ext uri="{FF2B5EF4-FFF2-40B4-BE49-F238E27FC236}">
              <a16:creationId xmlns:a16="http://schemas.microsoft.com/office/drawing/2014/main" id="{2CAF8EB4-CD63-49F1-A721-D383C2D46249}"/>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76" name="直線コネクタ 575">
          <a:extLst>
            <a:ext uri="{FF2B5EF4-FFF2-40B4-BE49-F238E27FC236}">
              <a16:creationId xmlns:a16="http://schemas.microsoft.com/office/drawing/2014/main" id="{C15F7F3C-9598-4CFC-AD8A-7F4D4AE90885}"/>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77" name="テキスト ボックス 576">
          <a:extLst>
            <a:ext uri="{FF2B5EF4-FFF2-40B4-BE49-F238E27FC236}">
              <a16:creationId xmlns:a16="http://schemas.microsoft.com/office/drawing/2014/main" id="{79955E2A-DA80-4FCE-8FD7-644C68D14827}"/>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78" name="直線コネクタ 577">
          <a:extLst>
            <a:ext uri="{FF2B5EF4-FFF2-40B4-BE49-F238E27FC236}">
              <a16:creationId xmlns:a16="http://schemas.microsoft.com/office/drawing/2014/main" id="{5BCC9F3B-729D-436C-B52C-4EC8A73FE2B9}"/>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79" name="テキスト ボックス 578">
          <a:extLst>
            <a:ext uri="{FF2B5EF4-FFF2-40B4-BE49-F238E27FC236}">
              <a16:creationId xmlns:a16="http://schemas.microsoft.com/office/drawing/2014/main" id="{3B940684-9A92-42B9-A9E4-69FBB2C045BF}"/>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0" name="【保健センター・保健所】&#10;一人当たり面積グラフ枠">
          <a:extLst>
            <a:ext uri="{FF2B5EF4-FFF2-40B4-BE49-F238E27FC236}">
              <a16:creationId xmlns:a16="http://schemas.microsoft.com/office/drawing/2014/main" id="{EE89C5A6-1B4B-4FB3-8F1B-9D29388C4EB4}"/>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38862</xdr:rowOff>
    </xdr:from>
    <xdr:to>
      <xdr:col>116</xdr:col>
      <xdr:colOff>62864</xdr:colOff>
      <xdr:row>63</xdr:row>
      <xdr:rowOff>57150</xdr:rowOff>
    </xdr:to>
    <xdr:cxnSp macro="">
      <xdr:nvCxnSpPr>
        <xdr:cNvPr id="581" name="直線コネクタ 580">
          <a:extLst>
            <a:ext uri="{FF2B5EF4-FFF2-40B4-BE49-F238E27FC236}">
              <a16:creationId xmlns:a16="http://schemas.microsoft.com/office/drawing/2014/main" id="{90C3FD7F-01B6-49C4-A3AA-19055B620AFC}"/>
            </a:ext>
          </a:extLst>
        </xdr:cNvPr>
        <xdr:cNvCxnSpPr/>
      </xdr:nvCxnSpPr>
      <xdr:spPr>
        <a:xfrm flipV="1">
          <a:off x="22160864" y="9468612"/>
          <a:ext cx="0" cy="1389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60977</xdr:rowOff>
    </xdr:from>
    <xdr:ext cx="469744" cy="259045"/>
    <xdr:sp macro="" textlink="">
      <xdr:nvSpPr>
        <xdr:cNvPr id="582" name="【保健センター・保健所】&#10;一人当たり面積最小値テキスト">
          <a:extLst>
            <a:ext uri="{FF2B5EF4-FFF2-40B4-BE49-F238E27FC236}">
              <a16:creationId xmlns:a16="http://schemas.microsoft.com/office/drawing/2014/main" id="{D8EED0C7-3DC9-42F0-B042-AE34973C86BA}"/>
            </a:ext>
          </a:extLst>
        </xdr:cNvPr>
        <xdr:cNvSpPr txBox="1"/>
      </xdr:nvSpPr>
      <xdr:spPr>
        <a:xfrm>
          <a:off x="22199600" y="1086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57150</xdr:rowOff>
    </xdr:from>
    <xdr:to>
      <xdr:col>116</xdr:col>
      <xdr:colOff>152400</xdr:colOff>
      <xdr:row>63</xdr:row>
      <xdr:rowOff>57150</xdr:rowOff>
    </xdr:to>
    <xdr:cxnSp macro="">
      <xdr:nvCxnSpPr>
        <xdr:cNvPr id="583" name="直線コネクタ 582">
          <a:extLst>
            <a:ext uri="{FF2B5EF4-FFF2-40B4-BE49-F238E27FC236}">
              <a16:creationId xmlns:a16="http://schemas.microsoft.com/office/drawing/2014/main" id="{9419300F-483D-4388-8012-D37597070959}"/>
            </a:ext>
          </a:extLst>
        </xdr:cNvPr>
        <xdr:cNvCxnSpPr/>
      </xdr:nvCxnSpPr>
      <xdr:spPr>
        <a:xfrm>
          <a:off x="22072600" y="1085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156989</xdr:rowOff>
    </xdr:from>
    <xdr:ext cx="469744" cy="259045"/>
    <xdr:sp macro="" textlink="">
      <xdr:nvSpPr>
        <xdr:cNvPr id="584" name="【保健センター・保健所】&#10;一人当たり面積最大値テキスト">
          <a:extLst>
            <a:ext uri="{FF2B5EF4-FFF2-40B4-BE49-F238E27FC236}">
              <a16:creationId xmlns:a16="http://schemas.microsoft.com/office/drawing/2014/main" id="{C83DFADB-2D77-4D3E-81FB-634B6712A41F}"/>
            </a:ext>
          </a:extLst>
        </xdr:cNvPr>
        <xdr:cNvSpPr txBox="1"/>
      </xdr:nvSpPr>
      <xdr:spPr>
        <a:xfrm>
          <a:off x="22199600" y="9243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38862</xdr:rowOff>
    </xdr:from>
    <xdr:to>
      <xdr:col>116</xdr:col>
      <xdr:colOff>152400</xdr:colOff>
      <xdr:row>55</xdr:row>
      <xdr:rowOff>38862</xdr:rowOff>
    </xdr:to>
    <xdr:cxnSp macro="">
      <xdr:nvCxnSpPr>
        <xdr:cNvPr id="585" name="直線コネクタ 584">
          <a:extLst>
            <a:ext uri="{FF2B5EF4-FFF2-40B4-BE49-F238E27FC236}">
              <a16:creationId xmlns:a16="http://schemas.microsoft.com/office/drawing/2014/main" id="{BE352DD0-B2CF-4C15-BEBF-04B96DE216FB}"/>
            </a:ext>
          </a:extLst>
        </xdr:cNvPr>
        <xdr:cNvCxnSpPr/>
      </xdr:nvCxnSpPr>
      <xdr:spPr>
        <a:xfrm>
          <a:off x="22072600" y="9468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137939</xdr:rowOff>
    </xdr:from>
    <xdr:ext cx="469744" cy="259045"/>
    <xdr:sp macro="" textlink="">
      <xdr:nvSpPr>
        <xdr:cNvPr id="586" name="【保健センター・保健所】&#10;一人当たり面積平均値テキスト">
          <a:extLst>
            <a:ext uri="{FF2B5EF4-FFF2-40B4-BE49-F238E27FC236}">
              <a16:creationId xmlns:a16="http://schemas.microsoft.com/office/drawing/2014/main" id="{6390AA98-70BF-4E56-97FB-CEF5149828E6}"/>
            </a:ext>
          </a:extLst>
        </xdr:cNvPr>
        <xdr:cNvSpPr txBox="1"/>
      </xdr:nvSpPr>
      <xdr:spPr>
        <a:xfrm>
          <a:off x="22199600" y="104249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159512</xdr:rowOff>
    </xdr:from>
    <xdr:to>
      <xdr:col>116</xdr:col>
      <xdr:colOff>114300</xdr:colOff>
      <xdr:row>61</xdr:row>
      <xdr:rowOff>89662</xdr:rowOff>
    </xdr:to>
    <xdr:sp macro="" textlink="">
      <xdr:nvSpPr>
        <xdr:cNvPr id="587" name="フローチャート: 判断 586">
          <a:extLst>
            <a:ext uri="{FF2B5EF4-FFF2-40B4-BE49-F238E27FC236}">
              <a16:creationId xmlns:a16="http://schemas.microsoft.com/office/drawing/2014/main" id="{D74B5192-1F3C-4EFD-B600-23411EEE0CBD}"/>
            </a:ext>
          </a:extLst>
        </xdr:cNvPr>
        <xdr:cNvSpPr/>
      </xdr:nvSpPr>
      <xdr:spPr>
        <a:xfrm>
          <a:off x="22110700" y="10446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132080</xdr:rowOff>
    </xdr:from>
    <xdr:to>
      <xdr:col>112</xdr:col>
      <xdr:colOff>38100</xdr:colOff>
      <xdr:row>61</xdr:row>
      <xdr:rowOff>62230</xdr:rowOff>
    </xdr:to>
    <xdr:sp macro="" textlink="">
      <xdr:nvSpPr>
        <xdr:cNvPr id="588" name="フローチャート: 判断 587">
          <a:extLst>
            <a:ext uri="{FF2B5EF4-FFF2-40B4-BE49-F238E27FC236}">
              <a16:creationId xmlns:a16="http://schemas.microsoft.com/office/drawing/2014/main" id="{1313ED96-39F3-4ED7-B878-05A4C6710F4F}"/>
            </a:ext>
          </a:extLst>
        </xdr:cNvPr>
        <xdr:cNvSpPr/>
      </xdr:nvSpPr>
      <xdr:spPr>
        <a:xfrm>
          <a:off x="212725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61</xdr:row>
      <xdr:rowOff>53357</xdr:rowOff>
    </xdr:from>
    <xdr:ext cx="469744" cy="259045"/>
    <xdr:sp macro="" textlink="">
      <xdr:nvSpPr>
        <xdr:cNvPr id="589" name="n_1aveValue【保健センター・保健所】&#10;一人当たり面積">
          <a:extLst>
            <a:ext uri="{FF2B5EF4-FFF2-40B4-BE49-F238E27FC236}">
              <a16:creationId xmlns:a16="http://schemas.microsoft.com/office/drawing/2014/main" id="{47C64446-7A5D-4C69-BC5B-88D244BCEA2E}"/>
            </a:ext>
          </a:extLst>
        </xdr:cNvPr>
        <xdr:cNvSpPr txBox="1"/>
      </xdr:nvSpPr>
      <xdr:spPr>
        <a:xfrm>
          <a:off x="21075727" y="1051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60</xdr:row>
      <xdr:rowOff>104648</xdr:rowOff>
    </xdr:from>
    <xdr:to>
      <xdr:col>107</xdr:col>
      <xdr:colOff>101600</xdr:colOff>
      <xdr:row>61</xdr:row>
      <xdr:rowOff>34798</xdr:rowOff>
    </xdr:to>
    <xdr:sp macro="" textlink="">
      <xdr:nvSpPr>
        <xdr:cNvPr id="590" name="フローチャート: 判断 589">
          <a:extLst>
            <a:ext uri="{FF2B5EF4-FFF2-40B4-BE49-F238E27FC236}">
              <a16:creationId xmlns:a16="http://schemas.microsoft.com/office/drawing/2014/main" id="{B3DD5E57-E9C5-4875-81C9-275614111D05}"/>
            </a:ext>
          </a:extLst>
        </xdr:cNvPr>
        <xdr:cNvSpPr/>
      </xdr:nvSpPr>
      <xdr:spPr>
        <a:xfrm>
          <a:off x="20383500" y="10391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61</xdr:row>
      <xdr:rowOff>25925</xdr:rowOff>
    </xdr:from>
    <xdr:ext cx="469744" cy="259045"/>
    <xdr:sp macro="" textlink="">
      <xdr:nvSpPr>
        <xdr:cNvPr id="591" name="n_2aveValue【保健センター・保健所】&#10;一人当たり面積">
          <a:extLst>
            <a:ext uri="{FF2B5EF4-FFF2-40B4-BE49-F238E27FC236}">
              <a16:creationId xmlns:a16="http://schemas.microsoft.com/office/drawing/2014/main" id="{5B588F10-ACD1-4106-A0CF-109984B7E7DB}"/>
            </a:ext>
          </a:extLst>
        </xdr:cNvPr>
        <xdr:cNvSpPr txBox="1"/>
      </xdr:nvSpPr>
      <xdr:spPr>
        <a:xfrm>
          <a:off x="20199427" y="10484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61</xdr:row>
      <xdr:rowOff>56642</xdr:rowOff>
    </xdr:from>
    <xdr:to>
      <xdr:col>102</xdr:col>
      <xdr:colOff>165100</xdr:colOff>
      <xdr:row>61</xdr:row>
      <xdr:rowOff>158242</xdr:rowOff>
    </xdr:to>
    <xdr:sp macro="" textlink="">
      <xdr:nvSpPr>
        <xdr:cNvPr id="592" name="フローチャート: 判断 591">
          <a:extLst>
            <a:ext uri="{FF2B5EF4-FFF2-40B4-BE49-F238E27FC236}">
              <a16:creationId xmlns:a16="http://schemas.microsoft.com/office/drawing/2014/main" id="{87E56F42-C8F1-448C-A282-5BD72C9AF62D}"/>
            </a:ext>
          </a:extLst>
        </xdr:cNvPr>
        <xdr:cNvSpPr/>
      </xdr:nvSpPr>
      <xdr:spPr>
        <a:xfrm>
          <a:off x="19494500" y="1051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61</xdr:row>
      <xdr:rowOff>149369</xdr:rowOff>
    </xdr:from>
    <xdr:ext cx="469744" cy="259045"/>
    <xdr:sp macro="" textlink="">
      <xdr:nvSpPr>
        <xdr:cNvPr id="593" name="n_3aveValue【保健センター・保健所】&#10;一人当たり面積">
          <a:extLst>
            <a:ext uri="{FF2B5EF4-FFF2-40B4-BE49-F238E27FC236}">
              <a16:creationId xmlns:a16="http://schemas.microsoft.com/office/drawing/2014/main" id="{FDD0B302-F4F8-4CC9-AF6F-AB07F7AA4D1A}"/>
            </a:ext>
          </a:extLst>
        </xdr:cNvPr>
        <xdr:cNvSpPr txBox="1"/>
      </xdr:nvSpPr>
      <xdr:spPr>
        <a:xfrm>
          <a:off x="19310427" y="10607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594" name="テキスト ボックス 593">
          <a:extLst>
            <a:ext uri="{FF2B5EF4-FFF2-40B4-BE49-F238E27FC236}">
              <a16:creationId xmlns:a16="http://schemas.microsoft.com/office/drawing/2014/main" id="{8E062300-1C36-4181-9E25-7D88290380B8}"/>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5" name="テキスト ボックス 594">
          <a:extLst>
            <a:ext uri="{FF2B5EF4-FFF2-40B4-BE49-F238E27FC236}">
              <a16:creationId xmlns:a16="http://schemas.microsoft.com/office/drawing/2014/main" id="{0396ABE1-8906-4AFE-B86E-DF852C6D8181}"/>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6" name="テキスト ボックス 595">
          <a:extLst>
            <a:ext uri="{FF2B5EF4-FFF2-40B4-BE49-F238E27FC236}">
              <a16:creationId xmlns:a16="http://schemas.microsoft.com/office/drawing/2014/main" id="{9D154E53-0C4B-4233-BAF1-BE6688AD9AA1}"/>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7" name="テキスト ボックス 596">
          <a:extLst>
            <a:ext uri="{FF2B5EF4-FFF2-40B4-BE49-F238E27FC236}">
              <a16:creationId xmlns:a16="http://schemas.microsoft.com/office/drawing/2014/main" id="{C051A1F6-E927-4AF6-A6FD-FC84BF10FC5A}"/>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8" name="テキスト ボックス 597">
          <a:extLst>
            <a:ext uri="{FF2B5EF4-FFF2-40B4-BE49-F238E27FC236}">
              <a16:creationId xmlns:a16="http://schemas.microsoft.com/office/drawing/2014/main" id="{4C132DE0-6A0A-497C-80C7-CEF87A9F0EB5}"/>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134366</xdr:rowOff>
    </xdr:from>
    <xdr:to>
      <xdr:col>112</xdr:col>
      <xdr:colOff>38100</xdr:colOff>
      <xdr:row>60</xdr:row>
      <xdr:rowOff>64516</xdr:rowOff>
    </xdr:to>
    <xdr:sp macro="" textlink="">
      <xdr:nvSpPr>
        <xdr:cNvPr id="599" name="楕円 598">
          <a:extLst>
            <a:ext uri="{FF2B5EF4-FFF2-40B4-BE49-F238E27FC236}">
              <a16:creationId xmlns:a16="http://schemas.microsoft.com/office/drawing/2014/main" id="{370B86D5-9DCF-4FE1-9290-E092CC05B3D1}"/>
            </a:ext>
          </a:extLst>
        </xdr:cNvPr>
        <xdr:cNvSpPr/>
      </xdr:nvSpPr>
      <xdr:spPr>
        <a:xfrm>
          <a:off x="21272500" y="10249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129794</xdr:rowOff>
    </xdr:from>
    <xdr:to>
      <xdr:col>107</xdr:col>
      <xdr:colOff>101600</xdr:colOff>
      <xdr:row>60</xdr:row>
      <xdr:rowOff>59944</xdr:rowOff>
    </xdr:to>
    <xdr:sp macro="" textlink="">
      <xdr:nvSpPr>
        <xdr:cNvPr id="600" name="楕円 599">
          <a:extLst>
            <a:ext uri="{FF2B5EF4-FFF2-40B4-BE49-F238E27FC236}">
              <a16:creationId xmlns:a16="http://schemas.microsoft.com/office/drawing/2014/main" id="{0AB36470-B6E9-47D4-9B11-BFABD6A48930}"/>
            </a:ext>
          </a:extLst>
        </xdr:cNvPr>
        <xdr:cNvSpPr/>
      </xdr:nvSpPr>
      <xdr:spPr>
        <a:xfrm>
          <a:off x="20383500" y="10245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9144</xdr:rowOff>
    </xdr:from>
    <xdr:to>
      <xdr:col>111</xdr:col>
      <xdr:colOff>177800</xdr:colOff>
      <xdr:row>60</xdr:row>
      <xdr:rowOff>13716</xdr:rowOff>
    </xdr:to>
    <xdr:cxnSp macro="">
      <xdr:nvCxnSpPr>
        <xdr:cNvPr id="601" name="直線コネクタ 600">
          <a:extLst>
            <a:ext uri="{FF2B5EF4-FFF2-40B4-BE49-F238E27FC236}">
              <a16:creationId xmlns:a16="http://schemas.microsoft.com/office/drawing/2014/main" id="{016CFFDC-555F-4272-9047-0EEB19FD49BA}"/>
            </a:ext>
          </a:extLst>
        </xdr:cNvPr>
        <xdr:cNvCxnSpPr/>
      </xdr:nvCxnSpPr>
      <xdr:spPr>
        <a:xfrm>
          <a:off x="20434300" y="1029614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100076</xdr:rowOff>
    </xdr:from>
    <xdr:to>
      <xdr:col>102</xdr:col>
      <xdr:colOff>165100</xdr:colOff>
      <xdr:row>61</xdr:row>
      <xdr:rowOff>30226</xdr:rowOff>
    </xdr:to>
    <xdr:sp macro="" textlink="">
      <xdr:nvSpPr>
        <xdr:cNvPr id="602" name="楕円 601">
          <a:extLst>
            <a:ext uri="{FF2B5EF4-FFF2-40B4-BE49-F238E27FC236}">
              <a16:creationId xmlns:a16="http://schemas.microsoft.com/office/drawing/2014/main" id="{8515E09C-5110-4859-AFC9-D80B96619A9C}"/>
            </a:ext>
          </a:extLst>
        </xdr:cNvPr>
        <xdr:cNvSpPr/>
      </xdr:nvSpPr>
      <xdr:spPr>
        <a:xfrm>
          <a:off x="19494500" y="1038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9144</xdr:rowOff>
    </xdr:from>
    <xdr:to>
      <xdr:col>107</xdr:col>
      <xdr:colOff>50800</xdr:colOff>
      <xdr:row>60</xdr:row>
      <xdr:rowOff>150876</xdr:rowOff>
    </xdr:to>
    <xdr:cxnSp macro="">
      <xdr:nvCxnSpPr>
        <xdr:cNvPr id="603" name="直線コネクタ 602">
          <a:extLst>
            <a:ext uri="{FF2B5EF4-FFF2-40B4-BE49-F238E27FC236}">
              <a16:creationId xmlns:a16="http://schemas.microsoft.com/office/drawing/2014/main" id="{93103EEF-A0FC-4A68-9334-95095325CEA4}"/>
            </a:ext>
          </a:extLst>
        </xdr:cNvPr>
        <xdr:cNvCxnSpPr/>
      </xdr:nvCxnSpPr>
      <xdr:spPr>
        <a:xfrm flipV="1">
          <a:off x="19545300" y="10296144"/>
          <a:ext cx="889000" cy="14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81043</xdr:rowOff>
    </xdr:from>
    <xdr:ext cx="469744" cy="259045"/>
    <xdr:sp macro="" textlink="">
      <xdr:nvSpPr>
        <xdr:cNvPr id="604" name="n_1mainValue【保健センター・保健所】&#10;一人当たり面積">
          <a:extLst>
            <a:ext uri="{FF2B5EF4-FFF2-40B4-BE49-F238E27FC236}">
              <a16:creationId xmlns:a16="http://schemas.microsoft.com/office/drawing/2014/main" id="{1A93B6BF-7BC0-4DA1-905D-B71D1709F547}"/>
            </a:ext>
          </a:extLst>
        </xdr:cNvPr>
        <xdr:cNvSpPr txBox="1"/>
      </xdr:nvSpPr>
      <xdr:spPr>
        <a:xfrm>
          <a:off x="21075727" y="10025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76471</xdr:rowOff>
    </xdr:from>
    <xdr:ext cx="469744" cy="259045"/>
    <xdr:sp macro="" textlink="">
      <xdr:nvSpPr>
        <xdr:cNvPr id="605" name="n_2mainValue【保健センター・保健所】&#10;一人当たり面積">
          <a:extLst>
            <a:ext uri="{FF2B5EF4-FFF2-40B4-BE49-F238E27FC236}">
              <a16:creationId xmlns:a16="http://schemas.microsoft.com/office/drawing/2014/main" id="{733EBC72-7656-48EC-8676-EF94F920F77C}"/>
            </a:ext>
          </a:extLst>
        </xdr:cNvPr>
        <xdr:cNvSpPr txBox="1"/>
      </xdr:nvSpPr>
      <xdr:spPr>
        <a:xfrm>
          <a:off x="20199427" y="10020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46753</xdr:rowOff>
    </xdr:from>
    <xdr:ext cx="469744" cy="259045"/>
    <xdr:sp macro="" textlink="">
      <xdr:nvSpPr>
        <xdr:cNvPr id="606" name="n_3mainValue【保健センター・保健所】&#10;一人当たり面積">
          <a:extLst>
            <a:ext uri="{FF2B5EF4-FFF2-40B4-BE49-F238E27FC236}">
              <a16:creationId xmlns:a16="http://schemas.microsoft.com/office/drawing/2014/main" id="{BA6E47EC-52BB-4D70-A64A-7B7EBD17C8FA}"/>
            </a:ext>
          </a:extLst>
        </xdr:cNvPr>
        <xdr:cNvSpPr txBox="1"/>
      </xdr:nvSpPr>
      <xdr:spPr>
        <a:xfrm>
          <a:off x="19310427" y="10162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07" name="正方形/長方形 606">
          <a:extLst>
            <a:ext uri="{FF2B5EF4-FFF2-40B4-BE49-F238E27FC236}">
              <a16:creationId xmlns:a16="http://schemas.microsoft.com/office/drawing/2014/main" id="{8CA31A6C-DA68-4882-87BC-1FD847FC8651}"/>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08" name="正方形/長方形 607">
          <a:extLst>
            <a:ext uri="{FF2B5EF4-FFF2-40B4-BE49-F238E27FC236}">
              <a16:creationId xmlns:a16="http://schemas.microsoft.com/office/drawing/2014/main" id="{1065026D-94BD-4648-912C-5A1624A4D3EE}"/>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09" name="正方形/長方形 608">
          <a:extLst>
            <a:ext uri="{FF2B5EF4-FFF2-40B4-BE49-F238E27FC236}">
              <a16:creationId xmlns:a16="http://schemas.microsoft.com/office/drawing/2014/main" id="{B40D868D-1324-465D-AC47-6ED4F19898D6}"/>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10" name="正方形/長方形 609">
          <a:extLst>
            <a:ext uri="{FF2B5EF4-FFF2-40B4-BE49-F238E27FC236}">
              <a16:creationId xmlns:a16="http://schemas.microsoft.com/office/drawing/2014/main" id="{32321C38-78CE-4302-9287-27D0EE1B329B}"/>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11" name="正方形/長方形 610">
          <a:extLst>
            <a:ext uri="{FF2B5EF4-FFF2-40B4-BE49-F238E27FC236}">
              <a16:creationId xmlns:a16="http://schemas.microsoft.com/office/drawing/2014/main" id="{0B748667-8989-432B-8B51-B152A1CA64ED}"/>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12" name="正方形/長方形 611">
          <a:extLst>
            <a:ext uri="{FF2B5EF4-FFF2-40B4-BE49-F238E27FC236}">
              <a16:creationId xmlns:a16="http://schemas.microsoft.com/office/drawing/2014/main" id="{AE7B2EFD-1C02-49F5-974D-D9F9F173A084}"/>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13" name="正方形/長方形 612">
          <a:extLst>
            <a:ext uri="{FF2B5EF4-FFF2-40B4-BE49-F238E27FC236}">
              <a16:creationId xmlns:a16="http://schemas.microsoft.com/office/drawing/2014/main" id="{B58AF5A6-D8FC-4B21-893F-CC94F28C67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14" name="正方形/長方形 613">
          <a:extLst>
            <a:ext uri="{FF2B5EF4-FFF2-40B4-BE49-F238E27FC236}">
              <a16:creationId xmlns:a16="http://schemas.microsoft.com/office/drawing/2014/main" id="{3A6E0DC1-8D46-4C14-9F2D-FB5C9D1E082E}"/>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15" name="テキスト ボックス 614">
          <a:extLst>
            <a:ext uri="{FF2B5EF4-FFF2-40B4-BE49-F238E27FC236}">
              <a16:creationId xmlns:a16="http://schemas.microsoft.com/office/drawing/2014/main" id="{8D9F0274-A50C-4C2F-A4CB-E56058A16F54}"/>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16" name="直線コネクタ 615">
          <a:extLst>
            <a:ext uri="{FF2B5EF4-FFF2-40B4-BE49-F238E27FC236}">
              <a16:creationId xmlns:a16="http://schemas.microsoft.com/office/drawing/2014/main" id="{135BAAAC-5EB1-423A-AB89-3F92F7B83591}"/>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617" name="直線コネクタ 616">
          <a:extLst>
            <a:ext uri="{FF2B5EF4-FFF2-40B4-BE49-F238E27FC236}">
              <a16:creationId xmlns:a16="http://schemas.microsoft.com/office/drawing/2014/main" id="{20AF6B30-7C79-47EA-B859-E9F5DB8461F1}"/>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618" name="テキスト ボックス 617">
          <a:extLst>
            <a:ext uri="{FF2B5EF4-FFF2-40B4-BE49-F238E27FC236}">
              <a16:creationId xmlns:a16="http://schemas.microsoft.com/office/drawing/2014/main" id="{9C9A1134-8CC2-4725-BCBB-84F4F5026941}"/>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19" name="直線コネクタ 618">
          <a:extLst>
            <a:ext uri="{FF2B5EF4-FFF2-40B4-BE49-F238E27FC236}">
              <a16:creationId xmlns:a16="http://schemas.microsoft.com/office/drawing/2014/main" id="{563D0F2A-84D0-42E0-AF13-1FB11ABE7D86}"/>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20" name="テキスト ボックス 619">
          <a:extLst>
            <a:ext uri="{FF2B5EF4-FFF2-40B4-BE49-F238E27FC236}">
              <a16:creationId xmlns:a16="http://schemas.microsoft.com/office/drawing/2014/main" id="{978BD8F3-EBC7-43E2-9276-B1E896ABD6CE}"/>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21" name="直線コネクタ 620">
          <a:extLst>
            <a:ext uri="{FF2B5EF4-FFF2-40B4-BE49-F238E27FC236}">
              <a16:creationId xmlns:a16="http://schemas.microsoft.com/office/drawing/2014/main" id="{D710CF9D-3DAD-4B09-9200-986CAFFAE7D7}"/>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22" name="テキスト ボックス 621">
          <a:extLst>
            <a:ext uri="{FF2B5EF4-FFF2-40B4-BE49-F238E27FC236}">
              <a16:creationId xmlns:a16="http://schemas.microsoft.com/office/drawing/2014/main" id="{E6197347-B678-4D7D-9896-BEB22965A8E1}"/>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23" name="直線コネクタ 622">
          <a:extLst>
            <a:ext uri="{FF2B5EF4-FFF2-40B4-BE49-F238E27FC236}">
              <a16:creationId xmlns:a16="http://schemas.microsoft.com/office/drawing/2014/main" id="{3EE769FE-31FE-4228-812E-074BFCB9AE72}"/>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24" name="テキスト ボックス 623">
          <a:extLst>
            <a:ext uri="{FF2B5EF4-FFF2-40B4-BE49-F238E27FC236}">
              <a16:creationId xmlns:a16="http://schemas.microsoft.com/office/drawing/2014/main" id="{F6D732B8-4D91-4C9D-A096-5AFFF6959464}"/>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25" name="直線コネクタ 624">
          <a:extLst>
            <a:ext uri="{FF2B5EF4-FFF2-40B4-BE49-F238E27FC236}">
              <a16:creationId xmlns:a16="http://schemas.microsoft.com/office/drawing/2014/main" id="{2D5639AD-5EDC-43E9-B02A-BC1E4C05497E}"/>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26" name="テキスト ボックス 625">
          <a:extLst>
            <a:ext uri="{FF2B5EF4-FFF2-40B4-BE49-F238E27FC236}">
              <a16:creationId xmlns:a16="http://schemas.microsoft.com/office/drawing/2014/main" id="{C8E20F8F-9EE4-4BFF-A7E2-3150B2CE781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27" name="直線コネクタ 626">
          <a:extLst>
            <a:ext uri="{FF2B5EF4-FFF2-40B4-BE49-F238E27FC236}">
              <a16:creationId xmlns:a16="http://schemas.microsoft.com/office/drawing/2014/main" id="{19EBA293-8A2F-43C7-AAED-DC33639F5FD1}"/>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628" name="テキスト ボックス 627">
          <a:extLst>
            <a:ext uri="{FF2B5EF4-FFF2-40B4-BE49-F238E27FC236}">
              <a16:creationId xmlns:a16="http://schemas.microsoft.com/office/drawing/2014/main" id="{BDB11DFF-E5EA-40D4-8825-8A2C0FAD04A2}"/>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29" name="直線コネクタ 628">
          <a:extLst>
            <a:ext uri="{FF2B5EF4-FFF2-40B4-BE49-F238E27FC236}">
              <a16:creationId xmlns:a16="http://schemas.microsoft.com/office/drawing/2014/main" id="{7BC84968-FED8-4A61-B330-896BAFE9E48B}"/>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30" name="テキスト ボックス 629">
          <a:extLst>
            <a:ext uri="{FF2B5EF4-FFF2-40B4-BE49-F238E27FC236}">
              <a16:creationId xmlns:a16="http://schemas.microsoft.com/office/drawing/2014/main" id="{5F6ECEDB-D63B-43D3-90B8-FB36526C6227}"/>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31" name="【消防施設】&#10;有形固定資産減価償却率グラフ枠">
          <a:extLst>
            <a:ext uri="{FF2B5EF4-FFF2-40B4-BE49-F238E27FC236}">
              <a16:creationId xmlns:a16="http://schemas.microsoft.com/office/drawing/2014/main" id="{1DB5852D-1638-4EF9-8251-E275FE1C285D}"/>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134438</xdr:rowOff>
    </xdr:from>
    <xdr:to>
      <xdr:col>85</xdr:col>
      <xdr:colOff>126364</xdr:colOff>
      <xdr:row>85</xdr:row>
      <xdr:rowOff>145869</xdr:rowOff>
    </xdr:to>
    <xdr:cxnSp macro="">
      <xdr:nvCxnSpPr>
        <xdr:cNvPr id="632" name="直線コネクタ 631">
          <a:extLst>
            <a:ext uri="{FF2B5EF4-FFF2-40B4-BE49-F238E27FC236}">
              <a16:creationId xmlns:a16="http://schemas.microsoft.com/office/drawing/2014/main" id="{F276E043-CDE5-4B7C-81E2-D320122357F3}"/>
            </a:ext>
          </a:extLst>
        </xdr:cNvPr>
        <xdr:cNvCxnSpPr/>
      </xdr:nvCxnSpPr>
      <xdr:spPr>
        <a:xfrm flipV="1">
          <a:off x="16318864" y="13336088"/>
          <a:ext cx="0" cy="13830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149696</xdr:rowOff>
    </xdr:from>
    <xdr:ext cx="405111" cy="259045"/>
    <xdr:sp macro="" textlink="">
      <xdr:nvSpPr>
        <xdr:cNvPr id="633" name="【消防施設】&#10;有形固定資産減価償却率最小値テキスト">
          <a:extLst>
            <a:ext uri="{FF2B5EF4-FFF2-40B4-BE49-F238E27FC236}">
              <a16:creationId xmlns:a16="http://schemas.microsoft.com/office/drawing/2014/main" id="{F3FDF912-E1BF-4B26-A5AC-F464D6BE195D}"/>
            </a:ext>
          </a:extLst>
        </xdr:cNvPr>
        <xdr:cNvSpPr txBox="1"/>
      </xdr:nvSpPr>
      <xdr:spPr>
        <a:xfrm>
          <a:off x="16357600" y="147229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145869</xdr:rowOff>
    </xdr:from>
    <xdr:to>
      <xdr:col>86</xdr:col>
      <xdr:colOff>25400</xdr:colOff>
      <xdr:row>85</xdr:row>
      <xdr:rowOff>145869</xdr:rowOff>
    </xdr:to>
    <xdr:cxnSp macro="">
      <xdr:nvCxnSpPr>
        <xdr:cNvPr id="634" name="直線コネクタ 633">
          <a:extLst>
            <a:ext uri="{FF2B5EF4-FFF2-40B4-BE49-F238E27FC236}">
              <a16:creationId xmlns:a16="http://schemas.microsoft.com/office/drawing/2014/main" id="{E6F5DDB8-221D-4114-9EBC-DB019C6CAB35}"/>
            </a:ext>
          </a:extLst>
        </xdr:cNvPr>
        <xdr:cNvCxnSpPr/>
      </xdr:nvCxnSpPr>
      <xdr:spPr>
        <a:xfrm>
          <a:off x="16230600" y="14719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81115</xdr:rowOff>
    </xdr:from>
    <xdr:ext cx="405111" cy="259045"/>
    <xdr:sp macro="" textlink="">
      <xdr:nvSpPr>
        <xdr:cNvPr id="635" name="【消防施設】&#10;有形固定資産減価償却率最大値テキスト">
          <a:extLst>
            <a:ext uri="{FF2B5EF4-FFF2-40B4-BE49-F238E27FC236}">
              <a16:creationId xmlns:a16="http://schemas.microsoft.com/office/drawing/2014/main" id="{B798075C-2C9A-42DC-AEEF-7D5159739014}"/>
            </a:ext>
          </a:extLst>
        </xdr:cNvPr>
        <xdr:cNvSpPr txBox="1"/>
      </xdr:nvSpPr>
      <xdr:spPr>
        <a:xfrm>
          <a:off x="16357600" y="13111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134438</xdr:rowOff>
    </xdr:from>
    <xdr:to>
      <xdr:col>86</xdr:col>
      <xdr:colOff>25400</xdr:colOff>
      <xdr:row>77</xdr:row>
      <xdr:rowOff>134438</xdr:rowOff>
    </xdr:to>
    <xdr:cxnSp macro="">
      <xdr:nvCxnSpPr>
        <xdr:cNvPr id="636" name="直線コネクタ 635">
          <a:extLst>
            <a:ext uri="{FF2B5EF4-FFF2-40B4-BE49-F238E27FC236}">
              <a16:creationId xmlns:a16="http://schemas.microsoft.com/office/drawing/2014/main" id="{0480ADA4-0AFA-436C-9D87-FEBB2ADBD9E6}"/>
            </a:ext>
          </a:extLst>
        </xdr:cNvPr>
        <xdr:cNvCxnSpPr/>
      </xdr:nvCxnSpPr>
      <xdr:spPr>
        <a:xfrm>
          <a:off x="16230600" y="13336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146975</xdr:rowOff>
    </xdr:from>
    <xdr:ext cx="405111" cy="259045"/>
    <xdr:sp macro="" textlink="">
      <xdr:nvSpPr>
        <xdr:cNvPr id="637" name="【消防施設】&#10;有形固定資産減価償却率平均値テキスト">
          <a:extLst>
            <a:ext uri="{FF2B5EF4-FFF2-40B4-BE49-F238E27FC236}">
              <a16:creationId xmlns:a16="http://schemas.microsoft.com/office/drawing/2014/main" id="{D331592F-2744-46FA-98BD-221AB632B0A5}"/>
            </a:ext>
          </a:extLst>
        </xdr:cNvPr>
        <xdr:cNvSpPr txBox="1"/>
      </xdr:nvSpPr>
      <xdr:spPr>
        <a:xfrm>
          <a:off x="16357600" y="138629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168548</xdr:rowOff>
    </xdr:from>
    <xdr:to>
      <xdr:col>85</xdr:col>
      <xdr:colOff>177800</xdr:colOff>
      <xdr:row>81</xdr:row>
      <xdr:rowOff>98698</xdr:rowOff>
    </xdr:to>
    <xdr:sp macro="" textlink="">
      <xdr:nvSpPr>
        <xdr:cNvPr id="638" name="フローチャート: 判断 637">
          <a:extLst>
            <a:ext uri="{FF2B5EF4-FFF2-40B4-BE49-F238E27FC236}">
              <a16:creationId xmlns:a16="http://schemas.microsoft.com/office/drawing/2014/main" id="{037857E4-FE1E-4CB0-81C5-F11F4A76C5AD}"/>
            </a:ext>
          </a:extLst>
        </xdr:cNvPr>
        <xdr:cNvSpPr/>
      </xdr:nvSpPr>
      <xdr:spPr>
        <a:xfrm>
          <a:off x="16268700" y="1388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93436</xdr:rowOff>
    </xdr:from>
    <xdr:to>
      <xdr:col>81</xdr:col>
      <xdr:colOff>101600</xdr:colOff>
      <xdr:row>82</xdr:row>
      <xdr:rowOff>23586</xdr:rowOff>
    </xdr:to>
    <xdr:sp macro="" textlink="">
      <xdr:nvSpPr>
        <xdr:cNvPr id="639" name="フローチャート: 判断 638">
          <a:extLst>
            <a:ext uri="{FF2B5EF4-FFF2-40B4-BE49-F238E27FC236}">
              <a16:creationId xmlns:a16="http://schemas.microsoft.com/office/drawing/2014/main" id="{7E4A5912-B344-4691-B075-79A0562E32C7}"/>
            </a:ext>
          </a:extLst>
        </xdr:cNvPr>
        <xdr:cNvSpPr/>
      </xdr:nvSpPr>
      <xdr:spPr>
        <a:xfrm>
          <a:off x="15430500" y="1398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82</xdr:row>
      <xdr:rowOff>14713</xdr:rowOff>
    </xdr:from>
    <xdr:ext cx="405111" cy="259045"/>
    <xdr:sp macro="" textlink="">
      <xdr:nvSpPr>
        <xdr:cNvPr id="640" name="n_1aveValue【消防施設】&#10;有形固定資産減価償却率">
          <a:extLst>
            <a:ext uri="{FF2B5EF4-FFF2-40B4-BE49-F238E27FC236}">
              <a16:creationId xmlns:a16="http://schemas.microsoft.com/office/drawing/2014/main" id="{74E96728-A3FE-4977-B4A7-ADE276C2E13D}"/>
            </a:ext>
          </a:extLst>
        </xdr:cNvPr>
        <xdr:cNvSpPr txBox="1"/>
      </xdr:nvSpPr>
      <xdr:spPr>
        <a:xfrm>
          <a:off x="15266044" y="14073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81</xdr:row>
      <xdr:rowOff>49349</xdr:rowOff>
    </xdr:from>
    <xdr:to>
      <xdr:col>76</xdr:col>
      <xdr:colOff>165100</xdr:colOff>
      <xdr:row>81</xdr:row>
      <xdr:rowOff>150949</xdr:rowOff>
    </xdr:to>
    <xdr:sp macro="" textlink="">
      <xdr:nvSpPr>
        <xdr:cNvPr id="641" name="フローチャート: 判断 640">
          <a:extLst>
            <a:ext uri="{FF2B5EF4-FFF2-40B4-BE49-F238E27FC236}">
              <a16:creationId xmlns:a16="http://schemas.microsoft.com/office/drawing/2014/main" id="{C8F7BB9B-7A0F-4514-8AD8-46FB4D350647}"/>
            </a:ext>
          </a:extLst>
        </xdr:cNvPr>
        <xdr:cNvSpPr/>
      </xdr:nvSpPr>
      <xdr:spPr>
        <a:xfrm>
          <a:off x="14541500" y="1393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81</xdr:row>
      <xdr:rowOff>142076</xdr:rowOff>
    </xdr:from>
    <xdr:ext cx="405111" cy="259045"/>
    <xdr:sp macro="" textlink="">
      <xdr:nvSpPr>
        <xdr:cNvPr id="642" name="n_2aveValue【消防施設】&#10;有形固定資産減価償却率">
          <a:extLst>
            <a:ext uri="{FF2B5EF4-FFF2-40B4-BE49-F238E27FC236}">
              <a16:creationId xmlns:a16="http://schemas.microsoft.com/office/drawing/2014/main" id="{082E763B-47BE-472B-9B4D-ADF58533DA8E}"/>
            </a:ext>
          </a:extLst>
        </xdr:cNvPr>
        <xdr:cNvSpPr txBox="1"/>
      </xdr:nvSpPr>
      <xdr:spPr>
        <a:xfrm>
          <a:off x="14389744" y="140295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80</xdr:row>
      <xdr:rowOff>153851</xdr:rowOff>
    </xdr:from>
    <xdr:to>
      <xdr:col>72</xdr:col>
      <xdr:colOff>38100</xdr:colOff>
      <xdr:row>81</xdr:row>
      <xdr:rowOff>84001</xdr:rowOff>
    </xdr:to>
    <xdr:sp macro="" textlink="">
      <xdr:nvSpPr>
        <xdr:cNvPr id="643" name="フローチャート: 判断 642">
          <a:extLst>
            <a:ext uri="{FF2B5EF4-FFF2-40B4-BE49-F238E27FC236}">
              <a16:creationId xmlns:a16="http://schemas.microsoft.com/office/drawing/2014/main" id="{2C2C947A-A0A2-4C2E-847D-ED5CF04BB1AA}"/>
            </a:ext>
          </a:extLst>
        </xdr:cNvPr>
        <xdr:cNvSpPr/>
      </xdr:nvSpPr>
      <xdr:spPr>
        <a:xfrm>
          <a:off x="13652500" y="1386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79</xdr:row>
      <xdr:rowOff>100528</xdr:rowOff>
    </xdr:from>
    <xdr:ext cx="405111" cy="259045"/>
    <xdr:sp macro="" textlink="">
      <xdr:nvSpPr>
        <xdr:cNvPr id="644" name="n_3aveValue【消防施設】&#10;有形固定資産減価償却率">
          <a:extLst>
            <a:ext uri="{FF2B5EF4-FFF2-40B4-BE49-F238E27FC236}">
              <a16:creationId xmlns:a16="http://schemas.microsoft.com/office/drawing/2014/main" id="{F726EB3B-BABD-4EF0-8029-3B38B85CD359}"/>
            </a:ext>
          </a:extLst>
        </xdr:cNvPr>
        <xdr:cNvSpPr txBox="1"/>
      </xdr:nvSpPr>
      <xdr:spPr>
        <a:xfrm>
          <a:off x="13500744" y="13645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645" name="テキスト ボックス 644">
          <a:extLst>
            <a:ext uri="{FF2B5EF4-FFF2-40B4-BE49-F238E27FC236}">
              <a16:creationId xmlns:a16="http://schemas.microsoft.com/office/drawing/2014/main" id="{8C265B10-A95D-42EA-8FB4-66F9FDB98A67}"/>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46" name="テキスト ボックス 645">
          <a:extLst>
            <a:ext uri="{FF2B5EF4-FFF2-40B4-BE49-F238E27FC236}">
              <a16:creationId xmlns:a16="http://schemas.microsoft.com/office/drawing/2014/main" id="{58F4B741-6A1F-4207-B638-BDC6AA0FA1D8}"/>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47" name="テキスト ボックス 646">
          <a:extLst>
            <a:ext uri="{FF2B5EF4-FFF2-40B4-BE49-F238E27FC236}">
              <a16:creationId xmlns:a16="http://schemas.microsoft.com/office/drawing/2014/main" id="{18C4EF46-C65F-4C85-923F-38A6BE87C057}"/>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48" name="テキスト ボックス 647">
          <a:extLst>
            <a:ext uri="{FF2B5EF4-FFF2-40B4-BE49-F238E27FC236}">
              <a16:creationId xmlns:a16="http://schemas.microsoft.com/office/drawing/2014/main" id="{CB8CAC75-82EE-4819-8651-A1331BAA93C4}"/>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49" name="テキスト ボックス 648">
          <a:extLst>
            <a:ext uri="{FF2B5EF4-FFF2-40B4-BE49-F238E27FC236}">
              <a16:creationId xmlns:a16="http://schemas.microsoft.com/office/drawing/2014/main" id="{20311240-C839-4941-863E-E2418719B528}"/>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104866</xdr:rowOff>
    </xdr:from>
    <xdr:to>
      <xdr:col>81</xdr:col>
      <xdr:colOff>101600</xdr:colOff>
      <xdr:row>81</xdr:row>
      <xdr:rowOff>35016</xdr:rowOff>
    </xdr:to>
    <xdr:sp macro="" textlink="">
      <xdr:nvSpPr>
        <xdr:cNvPr id="650" name="楕円 649">
          <a:extLst>
            <a:ext uri="{FF2B5EF4-FFF2-40B4-BE49-F238E27FC236}">
              <a16:creationId xmlns:a16="http://schemas.microsoft.com/office/drawing/2014/main" id="{0B392C9A-3633-497C-AE2A-B10DE099FA43}"/>
            </a:ext>
          </a:extLst>
        </xdr:cNvPr>
        <xdr:cNvSpPr/>
      </xdr:nvSpPr>
      <xdr:spPr>
        <a:xfrm>
          <a:off x="15430500" y="13820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79</xdr:row>
      <xdr:rowOff>91802</xdr:rowOff>
    </xdr:from>
    <xdr:to>
      <xdr:col>76</xdr:col>
      <xdr:colOff>165100</xdr:colOff>
      <xdr:row>80</xdr:row>
      <xdr:rowOff>21952</xdr:rowOff>
    </xdr:to>
    <xdr:sp macro="" textlink="">
      <xdr:nvSpPr>
        <xdr:cNvPr id="651" name="楕円 650">
          <a:extLst>
            <a:ext uri="{FF2B5EF4-FFF2-40B4-BE49-F238E27FC236}">
              <a16:creationId xmlns:a16="http://schemas.microsoft.com/office/drawing/2014/main" id="{2793F89C-30AB-4A14-ACA8-2D9C83B2EE73}"/>
            </a:ext>
          </a:extLst>
        </xdr:cNvPr>
        <xdr:cNvSpPr/>
      </xdr:nvSpPr>
      <xdr:spPr>
        <a:xfrm>
          <a:off x="14541500" y="13636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142602</xdr:rowOff>
    </xdr:from>
    <xdr:to>
      <xdr:col>81</xdr:col>
      <xdr:colOff>50800</xdr:colOff>
      <xdr:row>80</xdr:row>
      <xdr:rowOff>155666</xdr:rowOff>
    </xdr:to>
    <xdr:cxnSp macro="">
      <xdr:nvCxnSpPr>
        <xdr:cNvPr id="652" name="直線コネクタ 651">
          <a:extLst>
            <a:ext uri="{FF2B5EF4-FFF2-40B4-BE49-F238E27FC236}">
              <a16:creationId xmlns:a16="http://schemas.microsoft.com/office/drawing/2014/main" id="{AF06B429-6AB3-4DBC-9B1F-3B7D235E966A}"/>
            </a:ext>
          </a:extLst>
        </xdr:cNvPr>
        <xdr:cNvCxnSpPr/>
      </xdr:nvCxnSpPr>
      <xdr:spPr>
        <a:xfrm>
          <a:off x="14592300" y="13687152"/>
          <a:ext cx="889000" cy="184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51543</xdr:rowOff>
    </xdr:from>
    <xdr:ext cx="405111" cy="259045"/>
    <xdr:sp macro="" textlink="">
      <xdr:nvSpPr>
        <xdr:cNvPr id="653" name="n_1mainValue【消防施設】&#10;有形固定資産減価償却率">
          <a:extLst>
            <a:ext uri="{FF2B5EF4-FFF2-40B4-BE49-F238E27FC236}">
              <a16:creationId xmlns:a16="http://schemas.microsoft.com/office/drawing/2014/main" id="{07A9FAB3-20BC-4629-B3F8-E6F8E49CE4D3}"/>
            </a:ext>
          </a:extLst>
        </xdr:cNvPr>
        <xdr:cNvSpPr txBox="1"/>
      </xdr:nvSpPr>
      <xdr:spPr>
        <a:xfrm>
          <a:off x="15266044" y="13596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38479</xdr:rowOff>
    </xdr:from>
    <xdr:ext cx="405111" cy="259045"/>
    <xdr:sp macro="" textlink="">
      <xdr:nvSpPr>
        <xdr:cNvPr id="654" name="n_2mainValue【消防施設】&#10;有形固定資産減価償却率">
          <a:extLst>
            <a:ext uri="{FF2B5EF4-FFF2-40B4-BE49-F238E27FC236}">
              <a16:creationId xmlns:a16="http://schemas.microsoft.com/office/drawing/2014/main" id="{708C0994-E249-457C-ABD5-4AEAF8357CDF}"/>
            </a:ext>
          </a:extLst>
        </xdr:cNvPr>
        <xdr:cNvSpPr txBox="1"/>
      </xdr:nvSpPr>
      <xdr:spPr>
        <a:xfrm>
          <a:off x="14389744" y="134115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55" name="正方形/長方形 654">
          <a:extLst>
            <a:ext uri="{FF2B5EF4-FFF2-40B4-BE49-F238E27FC236}">
              <a16:creationId xmlns:a16="http://schemas.microsoft.com/office/drawing/2014/main" id="{2906C0D4-3FDB-4FE0-9ACD-DCDFBF24D288}"/>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56" name="正方形/長方形 655">
          <a:extLst>
            <a:ext uri="{FF2B5EF4-FFF2-40B4-BE49-F238E27FC236}">
              <a16:creationId xmlns:a16="http://schemas.microsoft.com/office/drawing/2014/main" id="{A8DC7AD1-2EA1-4980-853C-7EB4CB41A9DE}"/>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57" name="正方形/長方形 656">
          <a:extLst>
            <a:ext uri="{FF2B5EF4-FFF2-40B4-BE49-F238E27FC236}">
              <a16:creationId xmlns:a16="http://schemas.microsoft.com/office/drawing/2014/main" id="{E57D8099-730F-449C-8576-348DF81DF705}"/>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58" name="正方形/長方形 657">
          <a:extLst>
            <a:ext uri="{FF2B5EF4-FFF2-40B4-BE49-F238E27FC236}">
              <a16:creationId xmlns:a16="http://schemas.microsoft.com/office/drawing/2014/main" id="{8CAB838D-80D9-4173-99B5-D4DD34C3034B}"/>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59" name="正方形/長方形 658">
          <a:extLst>
            <a:ext uri="{FF2B5EF4-FFF2-40B4-BE49-F238E27FC236}">
              <a16:creationId xmlns:a16="http://schemas.microsoft.com/office/drawing/2014/main" id="{D15B798A-0F9B-49C2-BF6E-82682F3CCA64}"/>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60" name="正方形/長方形 659">
          <a:extLst>
            <a:ext uri="{FF2B5EF4-FFF2-40B4-BE49-F238E27FC236}">
              <a16:creationId xmlns:a16="http://schemas.microsoft.com/office/drawing/2014/main" id="{0A7524F2-A067-4F50-A270-7EA0AC80E301}"/>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61" name="正方形/長方形 660">
          <a:extLst>
            <a:ext uri="{FF2B5EF4-FFF2-40B4-BE49-F238E27FC236}">
              <a16:creationId xmlns:a16="http://schemas.microsoft.com/office/drawing/2014/main" id="{A4862015-8028-419C-92CA-FFC27C827B63}"/>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62" name="正方形/長方形 661">
          <a:extLst>
            <a:ext uri="{FF2B5EF4-FFF2-40B4-BE49-F238E27FC236}">
              <a16:creationId xmlns:a16="http://schemas.microsoft.com/office/drawing/2014/main" id="{062AAD32-6F77-46A5-A1E9-BEFDE04F229B}"/>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63" name="テキスト ボックス 662">
          <a:extLst>
            <a:ext uri="{FF2B5EF4-FFF2-40B4-BE49-F238E27FC236}">
              <a16:creationId xmlns:a16="http://schemas.microsoft.com/office/drawing/2014/main" id="{76401C72-9B6C-4CC5-8EFB-8A0A6EEA4A99}"/>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64" name="直線コネクタ 663">
          <a:extLst>
            <a:ext uri="{FF2B5EF4-FFF2-40B4-BE49-F238E27FC236}">
              <a16:creationId xmlns:a16="http://schemas.microsoft.com/office/drawing/2014/main" id="{0DE564BE-8264-4822-A872-9E16517FB5FF}"/>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65" name="直線コネクタ 664">
          <a:extLst>
            <a:ext uri="{FF2B5EF4-FFF2-40B4-BE49-F238E27FC236}">
              <a16:creationId xmlns:a16="http://schemas.microsoft.com/office/drawing/2014/main" id="{A8501487-85B1-4F5F-A21E-8210E074A8A1}"/>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66" name="テキスト ボックス 665">
          <a:extLst>
            <a:ext uri="{FF2B5EF4-FFF2-40B4-BE49-F238E27FC236}">
              <a16:creationId xmlns:a16="http://schemas.microsoft.com/office/drawing/2014/main" id="{ABBFD7B8-8A27-487E-A0B8-5899C0985820}"/>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67" name="直線コネクタ 666">
          <a:extLst>
            <a:ext uri="{FF2B5EF4-FFF2-40B4-BE49-F238E27FC236}">
              <a16:creationId xmlns:a16="http://schemas.microsoft.com/office/drawing/2014/main" id="{E0148048-A5E9-4B0A-8E74-99A50F76E329}"/>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68" name="テキスト ボックス 667">
          <a:extLst>
            <a:ext uri="{FF2B5EF4-FFF2-40B4-BE49-F238E27FC236}">
              <a16:creationId xmlns:a16="http://schemas.microsoft.com/office/drawing/2014/main" id="{711DDD2C-E7F2-4AD5-99D9-765947AF7047}"/>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69" name="直線コネクタ 668">
          <a:extLst>
            <a:ext uri="{FF2B5EF4-FFF2-40B4-BE49-F238E27FC236}">
              <a16:creationId xmlns:a16="http://schemas.microsoft.com/office/drawing/2014/main" id="{3C14ACFB-BD46-4D6E-B54E-9F0CC06E6843}"/>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70" name="テキスト ボックス 669">
          <a:extLst>
            <a:ext uri="{FF2B5EF4-FFF2-40B4-BE49-F238E27FC236}">
              <a16:creationId xmlns:a16="http://schemas.microsoft.com/office/drawing/2014/main" id="{09878E30-B5B4-4ACF-BD36-1FC97842FE5E}"/>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71" name="直線コネクタ 670">
          <a:extLst>
            <a:ext uri="{FF2B5EF4-FFF2-40B4-BE49-F238E27FC236}">
              <a16:creationId xmlns:a16="http://schemas.microsoft.com/office/drawing/2014/main" id="{2731231F-BA30-468B-9008-BC3F9E36982C}"/>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72" name="テキスト ボックス 671">
          <a:extLst>
            <a:ext uri="{FF2B5EF4-FFF2-40B4-BE49-F238E27FC236}">
              <a16:creationId xmlns:a16="http://schemas.microsoft.com/office/drawing/2014/main" id="{BF03C04A-3C30-46EA-868C-4E6EF1567D0E}"/>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73" name="直線コネクタ 672">
          <a:extLst>
            <a:ext uri="{FF2B5EF4-FFF2-40B4-BE49-F238E27FC236}">
              <a16:creationId xmlns:a16="http://schemas.microsoft.com/office/drawing/2014/main" id="{7A1559C9-E9C0-4A93-8844-CC8C4659088F}"/>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74" name="テキスト ボックス 673">
          <a:extLst>
            <a:ext uri="{FF2B5EF4-FFF2-40B4-BE49-F238E27FC236}">
              <a16:creationId xmlns:a16="http://schemas.microsoft.com/office/drawing/2014/main" id="{5FEEF884-53A4-47B5-9B33-B57409A236A9}"/>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75" name="【消防施設】&#10;一人当たり面積グラフ枠">
          <a:extLst>
            <a:ext uri="{FF2B5EF4-FFF2-40B4-BE49-F238E27FC236}">
              <a16:creationId xmlns:a16="http://schemas.microsoft.com/office/drawing/2014/main" id="{4DEAA51E-2725-4B86-8BD6-F72494998D3E}"/>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138685</xdr:rowOff>
    </xdr:from>
    <xdr:to>
      <xdr:col>116</xdr:col>
      <xdr:colOff>62864</xdr:colOff>
      <xdr:row>86</xdr:row>
      <xdr:rowOff>33528</xdr:rowOff>
    </xdr:to>
    <xdr:cxnSp macro="">
      <xdr:nvCxnSpPr>
        <xdr:cNvPr id="676" name="直線コネクタ 675">
          <a:extLst>
            <a:ext uri="{FF2B5EF4-FFF2-40B4-BE49-F238E27FC236}">
              <a16:creationId xmlns:a16="http://schemas.microsoft.com/office/drawing/2014/main" id="{701EBE2B-D44F-4D17-BB43-B0A35DBCD77D}"/>
            </a:ext>
          </a:extLst>
        </xdr:cNvPr>
        <xdr:cNvCxnSpPr/>
      </xdr:nvCxnSpPr>
      <xdr:spPr>
        <a:xfrm flipV="1">
          <a:off x="22160864" y="13511785"/>
          <a:ext cx="0" cy="12664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37355</xdr:rowOff>
    </xdr:from>
    <xdr:ext cx="469744" cy="259045"/>
    <xdr:sp macro="" textlink="">
      <xdr:nvSpPr>
        <xdr:cNvPr id="677" name="【消防施設】&#10;一人当たり面積最小値テキスト">
          <a:extLst>
            <a:ext uri="{FF2B5EF4-FFF2-40B4-BE49-F238E27FC236}">
              <a16:creationId xmlns:a16="http://schemas.microsoft.com/office/drawing/2014/main" id="{2FFBF2C4-BE7B-4353-9E83-3B2FE6C41B1C}"/>
            </a:ext>
          </a:extLst>
        </xdr:cNvPr>
        <xdr:cNvSpPr txBox="1"/>
      </xdr:nvSpPr>
      <xdr:spPr>
        <a:xfrm>
          <a:off x="22199600" y="1478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33528</xdr:rowOff>
    </xdr:from>
    <xdr:to>
      <xdr:col>116</xdr:col>
      <xdr:colOff>152400</xdr:colOff>
      <xdr:row>86</xdr:row>
      <xdr:rowOff>33528</xdr:rowOff>
    </xdr:to>
    <xdr:cxnSp macro="">
      <xdr:nvCxnSpPr>
        <xdr:cNvPr id="678" name="直線コネクタ 677">
          <a:extLst>
            <a:ext uri="{FF2B5EF4-FFF2-40B4-BE49-F238E27FC236}">
              <a16:creationId xmlns:a16="http://schemas.microsoft.com/office/drawing/2014/main" id="{38A18117-1FB8-440F-94CC-1F0EEC837398}"/>
            </a:ext>
          </a:extLst>
        </xdr:cNvPr>
        <xdr:cNvCxnSpPr/>
      </xdr:nvCxnSpPr>
      <xdr:spPr>
        <a:xfrm>
          <a:off x="22072600" y="1477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85362</xdr:rowOff>
    </xdr:from>
    <xdr:ext cx="469744" cy="259045"/>
    <xdr:sp macro="" textlink="">
      <xdr:nvSpPr>
        <xdr:cNvPr id="679" name="【消防施設】&#10;一人当たり面積最大値テキスト">
          <a:extLst>
            <a:ext uri="{FF2B5EF4-FFF2-40B4-BE49-F238E27FC236}">
              <a16:creationId xmlns:a16="http://schemas.microsoft.com/office/drawing/2014/main" id="{0204F664-BD4C-437C-8ED5-9C33708E4669}"/>
            </a:ext>
          </a:extLst>
        </xdr:cNvPr>
        <xdr:cNvSpPr txBox="1"/>
      </xdr:nvSpPr>
      <xdr:spPr>
        <a:xfrm>
          <a:off x="22199600" y="13287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138685</xdr:rowOff>
    </xdr:from>
    <xdr:to>
      <xdr:col>116</xdr:col>
      <xdr:colOff>152400</xdr:colOff>
      <xdr:row>78</xdr:row>
      <xdr:rowOff>138685</xdr:rowOff>
    </xdr:to>
    <xdr:cxnSp macro="">
      <xdr:nvCxnSpPr>
        <xdr:cNvPr id="680" name="直線コネクタ 679">
          <a:extLst>
            <a:ext uri="{FF2B5EF4-FFF2-40B4-BE49-F238E27FC236}">
              <a16:creationId xmlns:a16="http://schemas.microsoft.com/office/drawing/2014/main" id="{6FA0A177-445E-4983-95E7-7D24B6CC609F}"/>
            </a:ext>
          </a:extLst>
        </xdr:cNvPr>
        <xdr:cNvCxnSpPr/>
      </xdr:nvCxnSpPr>
      <xdr:spPr>
        <a:xfrm>
          <a:off x="22072600" y="13511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148607</xdr:rowOff>
    </xdr:from>
    <xdr:ext cx="469744" cy="259045"/>
    <xdr:sp macro="" textlink="">
      <xdr:nvSpPr>
        <xdr:cNvPr id="681" name="【消防施設】&#10;一人当たり面積平均値テキスト">
          <a:extLst>
            <a:ext uri="{FF2B5EF4-FFF2-40B4-BE49-F238E27FC236}">
              <a16:creationId xmlns:a16="http://schemas.microsoft.com/office/drawing/2014/main" id="{337894AE-6286-4545-B66B-2C4B7A4D13E9}"/>
            </a:ext>
          </a:extLst>
        </xdr:cNvPr>
        <xdr:cNvSpPr txBox="1"/>
      </xdr:nvSpPr>
      <xdr:spPr>
        <a:xfrm>
          <a:off x="22199600" y="143789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170180</xdr:rowOff>
    </xdr:from>
    <xdr:to>
      <xdr:col>116</xdr:col>
      <xdr:colOff>114300</xdr:colOff>
      <xdr:row>84</xdr:row>
      <xdr:rowOff>100330</xdr:rowOff>
    </xdr:to>
    <xdr:sp macro="" textlink="">
      <xdr:nvSpPr>
        <xdr:cNvPr id="682" name="フローチャート: 判断 681">
          <a:extLst>
            <a:ext uri="{FF2B5EF4-FFF2-40B4-BE49-F238E27FC236}">
              <a16:creationId xmlns:a16="http://schemas.microsoft.com/office/drawing/2014/main" id="{FFC91680-2539-4DC8-9E65-99EB235C4DBA}"/>
            </a:ext>
          </a:extLst>
        </xdr:cNvPr>
        <xdr:cNvSpPr/>
      </xdr:nvSpPr>
      <xdr:spPr>
        <a:xfrm>
          <a:off x="22110700" y="1440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33020</xdr:rowOff>
    </xdr:from>
    <xdr:to>
      <xdr:col>112</xdr:col>
      <xdr:colOff>38100</xdr:colOff>
      <xdr:row>84</xdr:row>
      <xdr:rowOff>134620</xdr:rowOff>
    </xdr:to>
    <xdr:sp macro="" textlink="">
      <xdr:nvSpPr>
        <xdr:cNvPr id="683" name="フローチャート: 判断 682">
          <a:extLst>
            <a:ext uri="{FF2B5EF4-FFF2-40B4-BE49-F238E27FC236}">
              <a16:creationId xmlns:a16="http://schemas.microsoft.com/office/drawing/2014/main" id="{852B6E00-7443-4CC2-907E-B4B2E017208F}"/>
            </a:ext>
          </a:extLst>
        </xdr:cNvPr>
        <xdr:cNvSpPr/>
      </xdr:nvSpPr>
      <xdr:spPr>
        <a:xfrm>
          <a:off x="212725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82</xdr:row>
      <xdr:rowOff>151147</xdr:rowOff>
    </xdr:from>
    <xdr:ext cx="469744" cy="259045"/>
    <xdr:sp macro="" textlink="">
      <xdr:nvSpPr>
        <xdr:cNvPr id="684" name="n_1aveValue【消防施設】&#10;一人当たり面積">
          <a:extLst>
            <a:ext uri="{FF2B5EF4-FFF2-40B4-BE49-F238E27FC236}">
              <a16:creationId xmlns:a16="http://schemas.microsoft.com/office/drawing/2014/main" id="{FEA8F331-E8B4-4167-86D0-EC18E8731FFB}"/>
            </a:ext>
          </a:extLst>
        </xdr:cNvPr>
        <xdr:cNvSpPr txBox="1"/>
      </xdr:nvSpPr>
      <xdr:spPr>
        <a:xfrm>
          <a:off x="21075727" y="1421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84</xdr:row>
      <xdr:rowOff>33020</xdr:rowOff>
    </xdr:from>
    <xdr:to>
      <xdr:col>107</xdr:col>
      <xdr:colOff>101600</xdr:colOff>
      <xdr:row>84</xdr:row>
      <xdr:rowOff>134620</xdr:rowOff>
    </xdr:to>
    <xdr:sp macro="" textlink="">
      <xdr:nvSpPr>
        <xdr:cNvPr id="685" name="フローチャート: 判断 684">
          <a:extLst>
            <a:ext uri="{FF2B5EF4-FFF2-40B4-BE49-F238E27FC236}">
              <a16:creationId xmlns:a16="http://schemas.microsoft.com/office/drawing/2014/main" id="{7DD027D1-88BA-4B8D-8FF9-A6947D479A22}"/>
            </a:ext>
          </a:extLst>
        </xdr:cNvPr>
        <xdr:cNvSpPr/>
      </xdr:nvSpPr>
      <xdr:spPr>
        <a:xfrm>
          <a:off x="203835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82</xdr:row>
      <xdr:rowOff>151147</xdr:rowOff>
    </xdr:from>
    <xdr:ext cx="469744" cy="259045"/>
    <xdr:sp macro="" textlink="">
      <xdr:nvSpPr>
        <xdr:cNvPr id="686" name="n_2aveValue【消防施設】&#10;一人当たり面積">
          <a:extLst>
            <a:ext uri="{FF2B5EF4-FFF2-40B4-BE49-F238E27FC236}">
              <a16:creationId xmlns:a16="http://schemas.microsoft.com/office/drawing/2014/main" id="{86E9293D-0A3C-4631-AE83-C1075CE5C926}"/>
            </a:ext>
          </a:extLst>
        </xdr:cNvPr>
        <xdr:cNvSpPr txBox="1"/>
      </xdr:nvSpPr>
      <xdr:spPr>
        <a:xfrm>
          <a:off x="20199427" y="1421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84</xdr:row>
      <xdr:rowOff>106172</xdr:rowOff>
    </xdr:from>
    <xdr:to>
      <xdr:col>102</xdr:col>
      <xdr:colOff>165100</xdr:colOff>
      <xdr:row>85</xdr:row>
      <xdr:rowOff>36322</xdr:rowOff>
    </xdr:to>
    <xdr:sp macro="" textlink="">
      <xdr:nvSpPr>
        <xdr:cNvPr id="687" name="フローチャート: 判断 686">
          <a:extLst>
            <a:ext uri="{FF2B5EF4-FFF2-40B4-BE49-F238E27FC236}">
              <a16:creationId xmlns:a16="http://schemas.microsoft.com/office/drawing/2014/main" id="{54059286-0AAF-4AA8-8F7B-9322D1DE4411}"/>
            </a:ext>
          </a:extLst>
        </xdr:cNvPr>
        <xdr:cNvSpPr/>
      </xdr:nvSpPr>
      <xdr:spPr>
        <a:xfrm>
          <a:off x="19494500" y="1450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83</xdr:row>
      <xdr:rowOff>52849</xdr:rowOff>
    </xdr:from>
    <xdr:ext cx="469744" cy="259045"/>
    <xdr:sp macro="" textlink="">
      <xdr:nvSpPr>
        <xdr:cNvPr id="688" name="n_3aveValue【消防施設】&#10;一人当たり面積">
          <a:extLst>
            <a:ext uri="{FF2B5EF4-FFF2-40B4-BE49-F238E27FC236}">
              <a16:creationId xmlns:a16="http://schemas.microsoft.com/office/drawing/2014/main" id="{A9403E3F-837D-4259-93D1-AB61AB207F56}"/>
            </a:ext>
          </a:extLst>
        </xdr:cNvPr>
        <xdr:cNvSpPr txBox="1"/>
      </xdr:nvSpPr>
      <xdr:spPr>
        <a:xfrm>
          <a:off x="19310427" y="14283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689" name="テキスト ボックス 688">
          <a:extLst>
            <a:ext uri="{FF2B5EF4-FFF2-40B4-BE49-F238E27FC236}">
              <a16:creationId xmlns:a16="http://schemas.microsoft.com/office/drawing/2014/main" id="{1669CF38-0ECF-4F67-9E8C-CD153B7DBCBA}"/>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90" name="テキスト ボックス 689">
          <a:extLst>
            <a:ext uri="{FF2B5EF4-FFF2-40B4-BE49-F238E27FC236}">
              <a16:creationId xmlns:a16="http://schemas.microsoft.com/office/drawing/2014/main" id="{D9243440-734D-4EC3-A44C-583829EE4F2B}"/>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91" name="テキスト ボックス 690">
          <a:extLst>
            <a:ext uri="{FF2B5EF4-FFF2-40B4-BE49-F238E27FC236}">
              <a16:creationId xmlns:a16="http://schemas.microsoft.com/office/drawing/2014/main" id="{C61CE0C5-B0DE-44E9-8BE0-EB2B7E0DFB87}"/>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92" name="テキスト ボックス 691">
          <a:extLst>
            <a:ext uri="{FF2B5EF4-FFF2-40B4-BE49-F238E27FC236}">
              <a16:creationId xmlns:a16="http://schemas.microsoft.com/office/drawing/2014/main" id="{BD0B5D42-5EE6-4259-9C16-6C846BB28DDA}"/>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93" name="テキスト ボックス 692">
          <a:extLst>
            <a:ext uri="{FF2B5EF4-FFF2-40B4-BE49-F238E27FC236}">
              <a16:creationId xmlns:a16="http://schemas.microsoft.com/office/drawing/2014/main" id="{D9962E49-CB9E-4048-A002-8D276ACAD3F9}"/>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103887</xdr:rowOff>
    </xdr:from>
    <xdr:to>
      <xdr:col>112</xdr:col>
      <xdr:colOff>38100</xdr:colOff>
      <xdr:row>85</xdr:row>
      <xdr:rowOff>34037</xdr:rowOff>
    </xdr:to>
    <xdr:sp macro="" textlink="">
      <xdr:nvSpPr>
        <xdr:cNvPr id="694" name="楕円 693">
          <a:extLst>
            <a:ext uri="{FF2B5EF4-FFF2-40B4-BE49-F238E27FC236}">
              <a16:creationId xmlns:a16="http://schemas.microsoft.com/office/drawing/2014/main" id="{948BBE95-9A69-4F15-9B81-09608D63F3B0}"/>
            </a:ext>
          </a:extLst>
        </xdr:cNvPr>
        <xdr:cNvSpPr/>
      </xdr:nvSpPr>
      <xdr:spPr>
        <a:xfrm>
          <a:off x="21272500" y="14505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113030</xdr:rowOff>
    </xdr:from>
    <xdr:to>
      <xdr:col>107</xdr:col>
      <xdr:colOff>101600</xdr:colOff>
      <xdr:row>85</xdr:row>
      <xdr:rowOff>43180</xdr:rowOff>
    </xdr:to>
    <xdr:sp macro="" textlink="">
      <xdr:nvSpPr>
        <xdr:cNvPr id="695" name="楕円 694">
          <a:extLst>
            <a:ext uri="{FF2B5EF4-FFF2-40B4-BE49-F238E27FC236}">
              <a16:creationId xmlns:a16="http://schemas.microsoft.com/office/drawing/2014/main" id="{FBC5DCE4-1455-446C-B730-FA31CBD5309D}"/>
            </a:ext>
          </a:extLst>
        </xdr:cNvPr>
        <xdr:cNvSpPr/>
      </xdr:nvSpPr>
      <xdr:spPr>
        <a:xfrm>
          <a:off x="20383500" y="1451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154687</xdr:rowOff>
    </xdr:from>
    <xdr:to>
      <xdr:col>111</xdr:col>
      <xdr:colOff>177800</xdr:colOff>
      <xdr:row>84</xdr:row>
      <xdr:rowOff>163830</xdr:rowOff>
    </xdr:to>
    <xdr:cxnSp macro="">
      <xdr:nvCxnSpPr>
        <xdr:cNvPr id="696" name="直線コネクタ 695">
          <a:extLst>
            <a:ext uri="{FF2B5EF4-FFF2-40B4-BE49-F238E27FC236}">
              <a16:creationId xmlns:a16="http://schemas.microsoft.com/office/drawing/2014/main" id="{5479C37B-9D20-48DB-AB34-C7171D270E3D}"/>
            </a:ext>
          </a:extLst>
        </xdr:cNvPr>
        <xdr:cNvCxnSpPr/>
      </xdr:nvCxnSpPr>
      <xdr:spPr>
        <a:xfrm flipV="1">
          <a:off x="20434300" y="14556487"/>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25164</xdr:rowOff>
    </xdr:from>
    <xdr:ext cx="469744" cy="259045"/>
    <xdr:sp macro="" textlink="">
      <xdr:nvSpPr>
        <xdr:cNvPr id="697" name="n_1mainValue【消防施設】&#10;一人当たり面積">
          <a:extLst>
            <a:ext uri="{FF2B5EF4-FFF2-40B4-BE49-F238E27FC236}">
              <a16:creationId xmlns:a16="http://schemas.microsoft.com/office/drawing/2014/main" id="{E61F31F8-2EC6-4597-8F21-F241EEAD068A}"/>
            </a:ext>
          </a:extLst>
        </xdr:cNvPr>
        <xdr:cNvSpPr txBox="1"/>
      </xdr:nvSpPr>
      <xdr:spPr>
        <a:xfrm>
          <a:off x="21075727" y="14598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34307</xdr:rowOff>
    </xdr:from>
    <xdr:ext cx="469744" cy="259045"/>
    <xdr:sp macro="" textlink="">
      <xdr:nvSpPr>
        <xdr:cNvPr id="698" name="n_2mainValue【消防施設】&#10;一人当たり面積">
          <a:extLst>
            <a:ext uri="{FF2B5EF4-FFF2-40B4-BE49-F238E27FC236}">
              <a16:creationId xmlns:a16="http://schemas.microsoft.com/office/drawing/2014/main" id="{7D257C4C-4DE7-4AF5-9109-9497F0D658DA}"/>
            </a:ext>
          </a:extLst>
        </xdr:cNvPr>
        <xdr:cNvSpPr txBox="1"/>
      </xdr:nvSpPr>
      <xdr:spPr>
        <a:xfrm>
          <a:off x="20199427" y="1460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99" name="正方形/長方形 698">
          <a:extLst>
            <a:ext uri="{FF2B5EF4-FFF2-40B4-BE49-F238E27FC236}">
              <a16:creationId xmlns:a16="http://schemas.microsoft.com/office/drawing/2014/main" id="{FFFA0054-79B8-4A83-90A0-476778515DA9}"/>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00" name="正方形/長方形 699">
          <a:extLst>
            <a:ext uri="{FF2B5EF4-FFF2-40B4-BE49-F238E27FC236}">
              <a16:creationId xmlns:a16="http://schemas.microsoft.com/office/drawing/2014/main" id="{3BAC90E2-72AD-4D82-B049-D7BEEDF5ECC9}"/>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01" name="正方形/長方形 700">
          <a:extLst>
            <a:ext uri="{FF2B5EF4-FFF2-40B4-BE49-F238E27FC236}">
              <a16:creationId xmlns:a16="http://schemas.microsoft.com/office/drawing/2014/main" id="{92FDA782-3A02-4616-B851-59B5C95C282C}"/>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02" name="正方形/長方形 701">
          <a:extLst>
            <a:ext uri="{FF2B5EF4-FFF2-40B4-BE49-F238E27FC236}">
              <a16:creationId xmlns:a16="http://schemas.microsoft.com/office/drawing/2014/main" id="{23B63F6A-1A0D-4BEA-ADD1-C99D8192BDD7}"/>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03" name="正方形/長方形 702">
          <a:extLst>
            <a:ext uri="{FF2B5EF4-FFF2-40B4-BE49-F238E27FC236}">
              <a16:creationId xmlns:a16="http://schemas.microsoft.com/office/drawing/2014/main" id="{8EB390C7-AB8B-434C-AD05-01858221DC27}"/>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04" name="正方形/長方形 703">
          <a:extLst>
            <a:ext uri="{FF2B5EF4-FFF2-40B4-BE49-F238E27FC236}">
              <a16:creationId xmlns:a16="http://schemas.microsoft.com/office/drawing/2014/main" id="{E5602126-5AD0-4C3D-9A9A-F71B366F0216}"/>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05" name="正方形/長方形 704">
          <a:extLst>
            <a:ext uri="{FF2B5EF4-FFF2-40B4-BE49-F238E27FC236}">
              <a16:creationId xmlns:a16="http://schemas.microsoft.com/office/drawing/2014/main" id="{1A270DE6-C88B-4D86-A240-2231DCE5F9F8}"/>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06" name="正方形/長方形 705">
          <a:extLst>
            <a:ext uri="{FF2B5EF4-FFF2-40B4-BE49-F238E27FC236}">
              <a16:creationId xmlns:a16="http://schemas.microsoft.com/office/drawing/2014/main" id="{D1D3A9EC-73FA-4889-8E18-0EF65B1263D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07" name="テキスト ボックス 706">
          <a:extLst>
            <a:ext uri="{FF2B5EF4-FFF2-40B4-BE49-F238E27FC236}">
              <a16:creationId xmlns:a16="http://schemas.microsoft.com/office/drawing/2014/main" id="{47CA9499-5FBC-4A49-B066-3EA70E0709AC}"/>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08" name="直線コネクタ 707">
          <a:extLst>
            <a:ext uri="{FF2B5EF4-FFF2-40B4-BE49-F238E27FC236}">
              <a16:creationId xmlns:a16="http://schemas.microsoft.com/office/drawing/2014/main" id="{64C1582C-2FAC-4656-A5B6-71B87787210E}"/>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709" name="直線コネクタ 708">
          <a:extLst>
            <a:ext uri="{FF2B5EF4-FFF2-40B4-BE49-F238E27FC236}">
              <a16:creationId xmlns:a16="http://schemas.microsoft.com/office/drawing/2014/main" id="{CED8F2A9-4FE4-45AE-B184-C7F6BEDF99B8}"/>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710" name="テキスト ボックス 709">
          <a:extLst>
            <a:ext uri="{FF2B5EF4-FFF2-40B4-BE49-F238E27FC236}">
              <a16:creationId xmlns:a16="http://schemas.microsoft.com/office/drawing/2014/main" id="{98705318-64E8-41A5-90E3-21FD7DA65AE5}"/>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11" name="直線コネクタ 710">
          <a:extLst>
            <a:ext uri="{FF2B5EF4-FFF2-40B4-BE49-F238E27FC236}">
              <a16:creationId xmlns:a16="http://schemas.microsoft.com/office/drawing/2014/main" id="{CBD0DBBE-E0A9-4C2E-8313-F42928A1DD67}"/>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12" name="テキスト ボックス 711">
          <a:extLst>
            <a:ext uri="{FF2B5EF4-FFF2-40B4-BE49-F238E27FC236}">
              <a16:creationId xmlns:a16="http://schemas.microsoft.com/office/drawing/2014/main" id="{C3BEEF3B-2781-419E-A305-58CC946F04B1}"/>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13" name="直線コネクタ 712">
          <a:extLst>
            <a:ext uri="{FF2B5EF4-FFF2-40B4-BE49-F238E27FC236}">
              <a16:creationId xmlns:a16="http://schemas.microsoft.com/office/drawing/2014/main" id="{C05D7C71-972F-4A84-A8A3-099A0BAA7AE8}"/>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14" name="テキスト ボックス 713">
          <a:extLst>
            <a:ext uri="{FF2B5EF4-FFF2-40B4-BE49-F238E27FC236}">
              <a16:creationId xmlns:a16="http://schemas.microsoft.com/office/drawing/2014/main" id="{CA01D584-11F4-451B-9CC5-5C17183B9BD9}"/>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15" name="直線コネクタ 714">
          <a:extLst>
            <a:ext uri="{FF2B5EF4-FFF2-40B4-BE49-F238E27FC236}">
              <a16:creationId xmlns:a16="http://schemas.microsoft.com/office/drawing/2014/main" id="{53FB2250-7938-4077-AC48-47619C1C6732}"/>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16" name="テキスト ボックス 715">
          <a:extLst>
            <a:ext uri="{FF2B5EF4-FFF2-40B4-BE49-F238E27FC236}">
              <a16:creationId xmlns:a16="http://schemas.microsoft.com/office/drawing/2014/main" id="{C319D5A0-44AB-4697-A3AF-00032452C7A3}"/>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17" name="直線コネクタ 716">
          <a:extLst>
            <a:ext uri="{FF2B5EF4-FFF2-40B4-BE49-F238E27FC236}">
              <a16:creationId xmlns:a16="http://schemas.microsoft.com/office/drawing/2014/main" id="{390BD365-50E7-4925-9239-073B11329199}"/>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18" name="テキスト ボックス 717">
          <a:extLst>
            <a:ext uri="{FF2B5EF4-FFF2-40B4-BE49-F238E27FC236}">
              <a16:creationId xmlns:a16="http://schemas.microsoft.com/office/drawing/2014/main" id="{9C10D61B-419D-4CE4-AC36-7221301B274F}"/>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19" name="直線コネクタ 718">
          <a:extLst>
            <a:ext uri="{FF2B5EF4-FFF2-40B4-BE49-F238E27FC236}">
              <a16:creationId xmlns:a16="http://schemas.microsoft.com/office/drawing/2014/main" id="{C19DAFA8-5537-4A28-AAAF-204A771EEC6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20" name="テキスト ボックス 719">
          <a:extLst>
            <a:ext uri="{FF2B5EF4-FFF2-40B4-BE49-F238E27FC236}">
              <a16:creationId xmlns:a16="http://schemas.microsoft.com/office/drawing/2014/main" id="{92A9B48B-964A-4299-BD4B-2B5E91986F5D}"/>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21" name="直線コネクタ 720">
          <a:extLst>
            <a:ext uri="{FF2B5EF4-FFF2-40B4-BE49-F238E27FC236}">
              <a16:creationId xmlns:a16="http://schemas.microsoft.com/office/drawing/2014/main" id="{CC296584-BB83-4A06-A72B-FBBFE3BEE8AF}"/>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22" name="テキスト ボックス 721">
          <a:extLst>
            <a:ext uri="{FF2B5EF4-FFF2-40B4-BE49-F238E27FC236}">
              <a16:creationId xmlns:a16="http://schemas.microsoft.com/office/drawing/2014/main" id="{239FB0EA-8617-45D2-AA4A-DF93CB52041B}"/>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23" name="【庁舎】&#10;有形固定資産減価償却率グラフ枠">
          <a:extLst>
            <a:ext uri="{FF2B5EF4-FFF2-40B4-BE49-F238E27FC236}">
              <a16:creationId xmlns:a16="http://schemas.microsoft.com/office/drawing/2014/main" id="{1C697B8A-69B7-4868-B164-DD3843637BFB}"/>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43543</xdr:rowOff>
    </xdr:to>
    <xdr:cxnSp macro="">
      <xdr:nvCxnSpPr>
        <xdr:cNvPr id="724" name="直線コネクタ 723">
          <a:extLst>
            <a:ext uri="{FF2B5EF4-FFF2-40B4-BE49-F238E27FC236}">
              <a16:creationId xmlns:a16="http://schemas.microsoft.com/office/drawing/2014/main" id="{B586688B-34F8-4F2D-AEC8-E63C6A98BDD0}"/>
            </a:ext>
          </a:extLst>
        </xdr:cNvPr>
        <xdr:cNvCxnSpPr/>
      </xdr:nvCxnSpPr>
      <xdr:spPr>
        <a:xfrm flipV="1">
          <a:off x="16318864" y="17090571"/>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47370</xdr:rowOff>
    </xdr:from>
    <xdr:ext cx="405111" cy="259045"/>
    <xdr:sp macro="" textlink="">
      <xdr:nvSpPr>
        <xdr:cNvPr id="725" name="【庁舎】&#10;有形固定資産減価償却率最小値テキスト">
          <a:extLst>
            <a:ext uri="{FF2B5EF4-FFF2-40B4-BE49-F238E27FC236}">
              <a16:creationId xmlns:a16="http://schemas.microsoft.com/office/drawing/2014/main" id="{DEAA8044-C0F4-47A6-9384-BC33F9D72297}"/>
            </a:ext>
          </a:extLst>
        </xdr:cNvPr>
        <xdr:cNvSpPr txBox="1"/>
      </xdr:nvSpPr>
      <xdr:spPr>
        <a:xfrm>
          <a:off x="16357600" y="18563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43543</xdr:rowOff>
    </xdr:from>
    <xdr:to>
      <xdr:col>86</xdr:col>
      <xdr:colOff>25400</xdr:colOff>
      <xdr:row>108</xdr:row>
      <xdr:rowOff>43543</xdr:rowOff>
    </xdr:to>
    <xdr:cxnSp macro="">
      <xdr:nvCxnSpPr>
        <xdr:cNvPr id="726" name="直線コネクタ 725">
          <a:extLst>
            <a:ext uri="{FF2B5EF4-FFF2-40B4-BE49-F238E27FC236}">
              <a16:creationId xmlns:a16="http://schemas.microsoft.com/office/drawing/2014/main" id="{72CF5AA3-FC2E-4CC6-8572-B0947A465EC4}"/>
            </a:ext>
          </a:extLst>
        </xdr:cNvPr>
        <xdr:cNvCxnSpPr/>
      </xdr:nvCxnSpPr>
      <xdr:spPr>
        <a:xfrm>
          <a:off x="16230600" y="18560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727" name="【庁舎】&#10;有形固定資産減価償却率最大値テキスト">
          <a:extLst>
            <a:ext uri="{FF2B5EF4-FFF2-40B4-BE49-F238E27FC236}">
              <a16:creationId xmlns:a16="http://schemas.microsoft.com/office/drawing/2014/main" id="{42E47D59-1589-410B-B700-1DCD3D6C6EC2}"/>
            </a:ext>
          </a:extLst>
        </xdr:cNvPr>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728" name="直線コネクタ 727">
          <a:extLst>
            <a:ext uri="{FF2B5EF4-FFF2-40B4-BE49-F238E27FC236}">
              <a16:creationId xmlns:a16="http://schemas.microsoft.com/office/drawing/2014/main" id="{1327C2B5-F7A5-4EE0-93C4-FEC25F10B88E}"/>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44648</xdr:rowOff>
    </xdr:from>
    <xdr:ext cx="405111" cy="259045"/>
    <xdr:sp macro="" textlink="">
      <xdr:nvSpPr>
        <xdr:cNvPr id="729" name="【庁舎】&#10;有形固定資産減価償却率平均値テキスト">
          <a:extLst>
            <a:ext uri="{FF2B5EF4-FFF2-40B4-BE49-F238E27FC236}">
              <a16:creationId xmlns:a16="http://schemas.microsoft.com/office/drawing/2014/main" id="{237F7819-8EF0-4B31-AC0C-6BE921EFF62D}"/>
            </a:ext>
          </a:extLst>
        </xdr:cNvPr>
        <xdr:cNvSpPr txBox="1"/>
      </xdr:nvSpPr>
      <xdr:spPr>
        <a:xfrm>
          <a:off x="16357600" y="1770399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66221</xdr:rowOff>
    </xdr:from>
    <xdr:to>
      <xdr:col>85</xdr:col>
      <xdr:colOff>177800</xdr:colOff>
      <xdr:row>103</xdr:row>
      <xdr:rowOff>167821</xdr:rowOff>
    </xdr:to>
    <xdr:sp macro="" textlink="">
      <xdr:nvSpPr>
        <xdr:cNvPr id="730" name="フローチャート: 判断 729">
          <a:extLst>
            <a:ext uri="{FF2B5EF4-FFF2-40B4-BE49-F238E27FC236}">
              <a16:creationId xmlns:a16="http://schemas.microsoft.com/office/drawing/2014/main" id="{9C777428-EB58-490F-AA57-02D358027D48}"/>
            </a:ext>
          </a:extLst>
        </xdr:cNvPr>
        <xdr:cNvSpPr/>
      </xdr:nvSpPr>
      <xdr:spPr>
        <a:xfrm>
          <a:off x="16268700" y="17725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9071</xdr:rowOff>
    </xdr:from>
    <xdr:to>
      <xdr:col>81</xdr:col>
      <xdr:colOff>101600</xdr:colOff>
      <xdr:row>103</xdr:row>
      <xdr:rowOff>110671</xdr:rowOff>
    </xdr:to>
    <xdr:sp macro="" textlink="">
      <xdr:nvSpPr>
        <xdr:cNvPr id="731" name="フローチャート: 判断 730">
          <a:extLst>
            <a:ext uri="{FF2B5EF4-FFF2-40B4-BE49-F238E27FC236}">
              <a16:creationId xmlns:a16="http://schemas.microsoft.com/office/drawing/2014/main" id="{B93D50AD-A868-40B2-BDF0-8BD449CE1FD0}"/>
            </a:ext>
          </a:extLst>
        </xdr:cNvPr>
        <xdr:cNvSpPr/>
      </xdr:nvSpPr>
      <xdr:spPr>
        <a:xfrm>
          <a:off x="15430500" y="17668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101</xdr:row>
      <xdr:rowOff>127198</xdr:rowOff>
    </xdr:from>
    <xdr:ext cx="405111" cy="259045"/>
    <xdr:sp macro="" textlink="">
      <xdr:nvSpPr>
        <xdr:cNvPr id="732" name="n_1aveValue【庁舎】&#10;有形固定資産減価償却率">
          <a:extLst>
            <a:ext uri="{FF2B5EF4-FFF2-40B4-BE49-F238E27FC236}">
              <a16:creationId xmlns:a16="http://schemas.microsoft.com/office/drawing/2014/main" id="{B57CF856-3C53-41BF-804D-DE2A829D76A0}"/>
            </a:ext>
          </a:extLst>
        </xdr:cNvPr>
        <xdr:cNvSpPr txBox="1"/>
      </xdr:nvSpPr>
      <xdr:spPr>
        <a:xfrm>
          <a:off x="15266044" y="174436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51526</xdr:rowOff>
    </xdr:from>
    <xdr:to>
      <xdr:col>76</xdr:col>
      <xdr:colOff>165100</xdr:colOff>
      <xdr:row>103</xdr:row>
      <xdr:rowOff>153126</xdr:rowOff>
    </xdr:to>
    <xdr:sp macro="" textlink="">
      <xdr:nvSpPr>
        <xdr:cNvPr id="733" name="フローチャート: 判断 732">
          <a:extLst>
            <a:ext uri="{FF2B5EF4-FFF2-40B4-BE49-F238E27FC236}">
              <a16:creationId xmlns:a16="http://schemas.microsoft.com/office/drawing/2014/main" id="{C8BAC3D4-B2EF-4AC0-8089-0EF9A82C357E}"/>
            </a:ext>
          </a:extLst>
        </xdr:cNvPr>
        <xdr:cNvSpPr/>
      </xdr:nvSpPr>
      <xdr:spPr>
        <a:xfrm>
          <a:off x="14541500" y="17710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101</xdr:row>
      <xdr:rowOff>169653</xdr:rowOff>
    </xdr:from>
    <xdr:ext cx="405111" cy="259045"/>
    <xdr:sp macro="" textlink="">
      <xdr:nvSpPr>
        <xdr:cNvPr id="734" name="n_2aveValue【庁舎】&#10;有形固定資産減価償却率">
          <a:extLst>
            <a:ext uri="{FF2B5EF4-FFF2-40B4-BE49-F238E27FC236}">
              <a16:creationId xmlns:a16="http://schemas.microsoft.com/office/drawing/2014/main" id="{C89333F9-38A2-46A8-9314-C6EDA9F9D41D}"/>
            </a:ext>
          </a:extLst>
        </xdr:cNvPr>
        <xdr:cNvSpPr txBox="1"/>
      </xdr:nvSpPr>
      <xdr:spPr>
        <a:xfrm>
          <a:off x="14389744" y="17486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103</xdr:row>
      <xdr:rowOff>126637</xdr:rowOff>
    </xdr:from>
    <xdr:to>
      <xdr:col>72</xdr:col>
      <xdr:colOff>38100</xdr:colOff>
      <xdr:row>104</xdr:row>
      <xdr:rowOff>56787</xdr:rowOff>
    </xdr:to>
    <xdr:sp macro="" textlink="">
      <xdr:nvSpPr>
        <xdr:cNvPr id="735" name="フローチャート: 判断 734">
          <a:extLst>
            <a:ext uri="{FF2B5EF4-FFF2-40B4-BE49-F238E27FC236}">
              <a16:creationId xmlns:a16="http://schemas.microsoft.com/office/drawing/2014/main" id="{D03CB4A1-9D66-4F4D-8C36-2EC6AFFC713A}"/>
            </a:ext>
          </a:extLst>
        </xdr:cNvPr>
        <xdr:cNvSpPr/>
      </xdr:nvSpPr>
      <xdr:spPr>
        <a:xfrm>
          <a:off x="13652500" y="17785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102</xdr:row>
      <xdr:rowOff>73314</xdr:rowOff>
    </xdr:from>
    <xdr:ext cx="405111" cy="259045"/>
    <xdr:sp macro="" textlink="">
      <xdr:nvSpPr>
        <xdr:cNvPr id="736" name="n_3aveValue【庁舎】&#10;有形固定資産減価償却率">
          <a:extLst>
            <a:ext uri="{FF2B5EF4-FFF2-40B4-BE49-F238E27FC236}">
              <a16:creationId xmlns:a16="http://schemas.microsoft.com/office/drawing/2014/main" id="{6F75C763-FBC0-4930-ACE9-E29900F23644}"/>
            </a:ext>
          </a:extLst>
        </xdr:cNvPr>
        <xdr:cNvSpPr txBox="1"/>
      </xdr:nvSpPr>
      <xdr:spPr>
        <a:xfrm>
          <a:off x="13500744" y="17561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737" name="テキスト ボックス 736">
          <a:extLst>
            <a:ext uri="{FF2B5EF4-FFF2-40B4-BE49-F238E27FC236}">
              <a16:creationId xmlns:a16="http://schemas.microsoft.com/office/drawing/2014/main" id="{F503E798-EEAD-4461-A943-A7FF481A6509}"/>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38" name="テキスト ボックス 737">
          <a:extLst>
            <a:ext uri="{FF2B5EF4-FFF2-40B4-BE49-F238E27FC236}">
              <a16:creationId xmlns:a16="http://schemas.microsoft.com/office/drawing/2014/main" id="{4DD2BFE5-6CD4-489A-BA6C-563AE342B09A}"/>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39" name="テキスト ボックス 738">
          <a:extLst>
            <a:ext uri="{FF2B5EF4-FFF2-40B4-BE49-F238E27FC236}">
              <a16:creationId xmlns:a16="http://schemas.microsoft.com/office/drawing/2014/main" id="{2EB0B1D3-0A47-4884-BFA4-8CFA1162EC46}"/>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40" name="テキスト ボックス 739">
          <a:extLst>
            <a:ext uri="{FF2B5EF4-FFF2-40B4-BE49-F238E27FC236}">
              <a16:creationId xmlns:a16="http://schemas.microsoft.com/office/drawing/2014/main" id="{BB699254-4D3A-4B01-A5FC-4446A7403616}"/>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41" name="テキスト ボックス 740">
          <a:extLst>
            <a:ext uri="{FF2B5EF4-FFF2-40B4-BE49-F238E27FC236}">
              <a16:creationId xmlns:a16="http://schemas.microsoft.com/office/drawing/2014/main" id="{338C82E0-82BD-4A08-A676-75C7AF510356}"/>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133169</xdr:rowOff>
    </xdr:from>
    <xdr:to>
      <xdr:col>81</xdr:col>
      <xdr:colOff>101600</xdr:colOff>
      <xdr:row>104</xdr:row>
      <xdr:rowOff>63319</xdr:rowOff>
    </xdr:to>
    <xdr:sp macro="" textlink="">
      <xdr:nvSpPr>
        <xdr:cNvPr id="742" name="楕円 741">
          <a:extLst>
            <a:ext uri="{FF2B5EF4-FFF2-40B4-BE49-F238E27FC236}">
              <a16:creationId xmlns:a16="http://schemas.microsoft.com/office/drawing/2014/main" id="{E66E33B0-51CF-4927-B171-E0DBDCA825A9}"/>
            </a:ext>
          </a:extLst>
        </xdr:cNvPr>
        <xdr:cNvSpPr/>
      </xdr:nvSpPr>
      <xdr:spPr>
        <a:xfrm>
          <a:off x="15430500" y="1779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5806</xdr:rowOff>
    </xdr:from>
    <xdr:to>
      <xdr:col>76</xdr:col>
      <xdr:colOff>165100</xdr:colOff>
      <xdr:row>104</xdr:row>
      <xdr:rowOff>107406</xdr:rowOff>
    </xdr:to>
    <xdr:sp macro="" textlink="">
      <xdr:nvSpPr>
        <xdr:cNvPr id="743" name="楕円 742">
          <a:extLst>
            <a:ext uri="{FF2B5EF4-FFF2-40B4-BE49-F238E27FC236}">
              <a16:creationId xmlns:a16="http://schemas.microsoft.com/office/drawing/2014/main" id="{921FC6B5-8DB5-4CFD-BCE9-0A3020A580EE}"/>
            </a:ext>
          </a:extLst>
        </xdr:cNvPr>
        <xdr:cNvSpPr/>
      </xdr:nvSpPr>
      <xdr:spPr>
        <a:xfrm>
          <a:off x="14541500" y="17836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12519</xdr:rowOff>
    </xdr:from>
    <xdr:to>
      <xdr:col>81</xdr:col>
      <xdr:colOff>50800</xdr:colOff>
      <xdr:row>104</xdr:row>
      <xdr:rowOff>56606</xdr:rowOff>
    </xdr:to>
    <xdr:cxnSp macro="">
      <xdr:nvCxnSpPr>
        <xdr:cNvPr id="744" name="直線コネクタ 743">
          <a:extLst>
            <a:ext uri="{FF2B5EF4-FFF2-40B4-BE49-F238E27FC236}">
              <a16:creationId xmlns:a16="http://schemas.microsoft.com/office/drawing/2014/main" id="{1258B576-2BA1-4E7F-B232-753C39A50BF2}"/>
            </a:ext>
          </a:extLst>
        </xdr:cNvPr>
        <xdr:cNvCxnSpPr/>
      </xdr:nvCxnSpPr>
      <xdr:spPr>
        <a:xfrm flipV="1">
          <a:off x="14592300" y="17843319"/>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49893</xdr:rowOff>
    </xdr:from>
    <xdr:to>
      <xdr:col>72</xdr:col>
      <xdr:colOff>38100</xdr:colOff>
      <xdr:row>104</xdr:row>
      <xdr:rowOff>151493</xdr:rowOff>
    </xdr:to>
    <xdr:sp macro="" textlink="">
      <xdr:nvSpPr>
        <xdr:cNvPr id="745" name="楕円 744">
          <a:extLst>
            <a:ext uri="{FF2B5EF4-FFF2-40B4-BE49-F238E27FC236}">
              <a16:creationId xmlns:a16="http://schemas.microsoft.com/office/drawing/2014/main" id="{1189E43F-8DAF-4326-AF50-E141A8CE6976}"/>
            </a:ext>
          </a:extLst>
        </xdr:cNvPr>
        <xdr:cNvSpPr/>
      </xdr:nvSpPr>
      <xdr:spPr>
        <a:xfrm>
          <a:off x="13652500" y="17880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56606</xdr:rowOff>
    </xdr:from>
    <xdr:to>
      <xdr:col>76</xdr:col>
      <xdr:colOff>114300</xdr:colOff>
      <xdr:row>104</xdr:row>
      <xdr:rowOff>100693</xdr:rowOff>
    </xdr:to>
    <xdr:cxnSp macro="">
      <xdr:nvCxnSpPr>
        <xdr:cNvPr id="746" name="直線コネクタ 745">
          <a:extLst>
            <a:ext uri="{FF2B5EF4-FFF2-40B4-BE49-F238E27FC236}">
              <a16:creationId xmlns:a16="http://schemas.microsoft.com/office/drawing/2014/main" id="{3FCC2B79-3A1F-45F4-BF55-E42B24CB22DA}"/>
            </a:ext>
          </a:extLst>
        </xdr:cNvPr>
        <xdr:cNvCxnSpPr/>
      </xdr:nvCxnSpPr>
      <xdr:spPr>
        <a:xfrm flipV="1">
          <a:off x="13703300" y="17887406"/>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54446</xdr:rowOff>
    </xdr:from>
    <xdr:ext cx="405111" cy="259045"/>
    <xdr:sp macro="" textlink="">
      <xdr:nvSpPr>
        <xdr:cNvPr id="747" name="n_1mainValue【庁舎】&#10;有形固定資産減価償却率">
          <a:extLst>
            <a:ext uri="{FF2B5EF4-FFF2-40B4-BE49-F238E27FC236}">
              <a16:creationId xmlns:a16="http://schemas.microsoft.com/office/drawing/2014/main" id="{87C4857E-AC87-441E-9AD6-6A1BFCB13A09}"/>
            </a:ext>
          </a:extLst>
        </xdr:cNvPr>
        <xdr:cNvSpPr txBox="1"/>
      </xdr:nvSpPr>
      <xdr:spPr>
        <a:xfrm>
          <a:off x="15266044" y="17885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98533</xdr:rowOff>
    </xdr:from>
    <xdr:ext cx="405111" cy="259045"/>
    <xdr:sp macro="" textlink="">
      <xdr:nvSpPr>
        <xdr:cNvPr id="748" name="n_2mainValue【庁舎】&#10;有形固定資産減価償却率">
          <a:extLst>
            <a:ext uri="{FF2B5EF4-FFF2-40B4-BE49-F238E27FC236}">
              <a16:creationId xmlns:a16="http://schemas.microsoft.com/office/drawing/2014/main" id="{EC8BFEC7-DFC7-4170-BFE4-8A9CE634C312}"/>
            </a:ext>
          </a:extLst>
        </xdr:cNvPr>
        <xdr:cNvSpPr txBox="1"/>
      </xdr:nvSpPr>
      <xdr:spPr>
        <a:xfrm>
          <a:off x="14389744" y="17929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142620</xdr:rowOff>
    </xdr:from>
    <xdr:ext cx="405111" cy="259045"/>
    <xdr:sp macro="" textlink="">
      <xdr:nvSpPr>
        <xdr:cNvPr id="749" name="n_3mainValue【庁舎】&#10;有形固定資産減価償却率">
          <a:extLst>
            <a:ext uri="{FF2B5EF4-FFF2-40B4-BE49-F238E27FC236}">
              <a16:creationId xmlns:a16="http://schemas.microsoft.com/office/drawing/2014/main" id="{ED8F919C-66CA-4D12-96F9-16E64D3381CF}"/>
            </a:ext>
          </a:extLst>
        </xdr:cNvPr>
        <xdr:cNvSpPr txBox="1"/>
      </xdr:nvSpPr>
      <xdr:spPr>
        <a:xfrm>
          <a:off x="13500744" y="179734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50" name="正方形/長方形 749">
          <a:extLst>
            <a:ext uri="{FF2B5EF4-FFF2-40B4-BE49-F238E27FC236}">
              <a16:creationId xmlns:a16="http://schemas.microsoft.com/office/drawing/2014/main" id="{376BF35F-73D7-402C-873B-F4A6134EB0F1}"/>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51" name="正方形/長方形 750">
          <a:extLst>
            <a:ext uri="{FF2B5EF4-FFF2-40B4-BE49-F238E27FC236}">
              <a16:creationId xmlns:a16="http://schemas.microsoft.com/office/drawing/2014/main" id="{9D391905-FB07-4B52-B451-AB4B795E8B25}"/>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52" name="正方形/長方形 751">
          <a:extLst>
            <a:ext uri="{FF2B5EF4-FFF2-40B4-BE49-F238E27FC236}">
              <a16:creationId xmlns:a16="http://schemas.microsoft.com/office/drawing/2014/main" id="{2201539C-BC30-449B-8934-88B58327A93E}"/>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53" name="正方形/長方形 752">
          <a:extLst>
            <a:ext uri="{FF2B5EF4-FFF2-40B4-BE49-F238E27FC236}">
              <a16:creationId xmlns:a16="http://schemas.microsoft.com/office/drawing/2014/main" id="{5E67BB24-3318-4308-8C91-89C7AE79AC4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54" name="正方形/長方形 753">
          <a:extLst>
            <a:ext uri="{FF2B5EF4-FFF2-40B4-BE49-F238E27FC236}">
              <a16:creationId xmlns:a16="http://schemas.microsoft.com/office/drawing/2014/main" id="{58D1B03C-251C-42D5-B0C5-7BFB0E37C096}"/>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55" name="正方形/長方形 754">
          <a:extLst>
            <a:ext uri="{FF2B5EF4-FFF2-40B4-BE49-F238E27FC236}">
              <a16:creationId xmlns:a16="http://schemas.microsoft.com/office/drawing/2014/main" id="{43384A6B-3403-4CA5-B8D1-F976E639C8E5}"/>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56" name="正方形/長方形 755">
          <a:extLst>
            <a:ext uri="{FF2B5EF4-FFF2-40B4-BE49-F238E27FC236}">
              <a16:creationId xmlns:a16="http://schemas.microsoft.com/office/drawing/2014/main" id="{2CA2B679-AB74-477F-A6EE-58FB6534F5B1}"/>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57" name="正方形/長方形 756">
          <a:extLst>
            <a:ext uri="{FF2B5EF4-FFF2-40B4-BE49-F238E27FC236}">
              <a16:creationId xmlns:a16="http://schemas.microsoft.com/office/drawing/2014/main" id="{F7017758-734C-4D93-B918-E2225647EB56}"/>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58" name="テキスト ボックス 757">
          <a:extLst>
            <a:ext uri="{FF2B5EF4-FFF2-40B4-BE49-F238E27FC236}">
              <a16:creationId xmlns:a16="http://schemas.microsoft.com/office/drawing/2014/main" id="{A6D01B38-EED8-42DA-9339-D7C7BD458B7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59" name="直線コネクタ 758">
          <a:extLst>
            <a:ext uri="{FF2B5EF4-FFF2-40B4-BE49-F238E27FC236}">
              <a16:creationId xmlns:a16="http://schemas.microsoft.com/office/drawing/2014/main" id="{9A008EBC-6941-4F30-AF90-7B416B7B1738}"/>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60" name="直線コネクタ 759">
          <a:extLst>
            <a:ext uri="{FF2B5EF4-FFF2-40B4-BE49-F238E27FC236}">
              <a16:creationId xmlns:a16="http://schemas.microsoft.com/office/drawing/2014/main" id="{4476CB9F-80A3-415D-A607-C00BEC264C1B}"/>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61" name="テキスト ボックス 760">
          <a:extLst>
            <a:ext uri="{FF2B5EF4-FFF2-40B4-BE49-F238E27FC236}">
              <a16:creationId xmlns:a16="http://schemas.microsoft.com/office/drawing/2014/main" id="{599F219B-CF22-485E-BAF5-5B16D89EA65D}"/>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62" name="直線コネクタ 761">
          <a:extLst>
            <a:ext uri="{FF2B5EF4-FFF2-40B4-BE49-F238E27FC236}">
              <a16:creationId xmlns:a16="http://schemas.microsoft.com/office/drawing/2014/main" id="{913DFECD-9262-4955-BED4-970244BC64FF}"/>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63" name="テキスト ボックス 762">
          <a:extLst>
            <a:ext uri="{FF2B5EF4-FFF2-40B4-BE49-F238E27FC236}">
              <a16:creationId xmlns:a16="http://schemas.microsoft.com/office/drawing/2014/main" id="{BA4D41F8-089B-44F8-A000-0017B5375B4C}"/>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64" name="直線コネクタ 763">
          <a:extLst>
            <a:ext uri="{FF2B5EF4-FFF2-40B4-BE49-F238E27FC236}">
              <a16:creationId xmlns:a16="http://schemas.microsoft.com/office/drawing/2014/main" id="{355F13FE-C84E-4A86-AB25-95EA4C689A0B}"/>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65" name="テキスト ボックス 764">
          <a:extLst>
            <a:ext uri="{FF2B5EF4-FFF2-40B4-BE49-F238E27FC236}">
              <a16:creationId xmlns:a16="http://schemas.microsoft.com/office/drawing/2014/main" id="{4A96D2CD-C495-4E9A-A1DB-0949E5DBA092}"/>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66" name="直線コネクタ 765">
          <a:extLst>
            <a:ext uri="{FF2B5EF4-FFF2-40B4-BE49-F238E27FC236}">
              <a16:creationId xmlns:a16="http://schemas.microsoft.com/office/drawing/2014/main" id="{3BF02ADD-0BCD-4B2F-9C0A-4F4D6D368A36}"/>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67" name="テキスト ボックス 766">
          <a:extLst>
            <a:ext uri="{FF2B5EF4-FFF2-40B4-BE49-F238E27FC236}">
              <a16:creationId xmlns:a16="http://schemas.microsoft.com/office/drawing/2014/main" id="{27A11008-B80B-4AA6-AF80-541155F4FEFA}"/>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68" name="直線コネクタ 767">
          <a:extLst>
            <a:ext uri="{FF2B5EF4-FFF2-40B4-BE49-F238E27FC236}">
              <a16:creationId xmlns:a16="http://schemas.microsoft.com/office/drawing/2014/main" id="{B85E25F8-EBA5-4EE4-9F30-8942FF27ECBA}"/>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69" name="テキスト ボックス 768">
          <a:extLst>
            <a:ext uri="{FF2B5EF4-FFF2-40B4-BE49-F238E27FC236}">
              <a16:creationId xmlns:a16="http://schemas.microsoft.com/office/drawing/2014/main" id="{D4336684-ADAA-4690-A579-D919FCF6D21A}"/>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70" name="直線コネクタ 769">
          <a:extLst>
            <a:ext uri="{FF2B5EF4-FFF2-40B4-BE49-F238E27FC236}">
              <a16:creationId xmlns:a16="http://schemas.microsoft.com/office/drawing/2014/main" id="{78D87376-CABA-4BEA-AECF-55780C092AD7}"/>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71" name="テキスト ボックス 770">
          <a:extLst>
            <a:ext uri="{FF2B5EF4-FFF2-40B4-BE49-F238E27FC236}">
              <a16:creationId xmlns:a16="http://schemas.microsoft.com/office/drawing/2014/main" id="{5F02E1A4-F570-45FD-AA78-0F6336EBC95A}"/>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72" name="【庁舎】&#10;一人当たり面積グラフ枠">
          <a:extLst>
            <a:ext uri="{FF2B5EF4-FFF2-40B4-BE49-F238E27FC236}">
              <a16:creationId xmlns:a16="http://schemas.microsoft.com/office/drawing/2014/main" id="{1D1C071D-7B12-493B-8190-73C6A245C4E5}"/>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48261</xdr:rowOff>
    </xdr:from>
    <xdr:to>
      <xdr:col>116</xdr:col>
      <xdr:colOff>62864</xdr:colOff>
      <xdr:row>107</xdr:row>
      <xdr:rowOff>148589</xdr:rowOff>
    </xdr:to>
    <xdr:cxnSp macro="">
      <xdr:nvCxnSpPr>
        <xdr:cNvPr id="773" name="直線コネクタ 772">
          <a:extLst>
            <a:ext uri="{FF2B5EF4-FFF2-40B4-BE49-F238E27FC236}">
              <a16:creationId xmlns:a16="http://schemas.microsoft.com/office/drawing/2014/main" id="{A7C78A9B-AEB3-46E6-857A-29630C05279B}"/>
            </a:ext>
          </a:extLst>
        </xdr:cNvPr>
        <xdr:cNvCxnSpPr/>
      </xdr:nvCxnSpPr>
      <xdr:spPr>
        <a:xfrm flipV="1">
          <a:off x="22160864" y="17193261"/>
          <a:ext cx="0" cy="13004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152416</xdr:rowOff>
    </xdr:from>
    <xdr:ext cx="469744" cy="259045"/>
    <xdr:sp macro="" textlink="">
      <xdr:nvSpPr>
        <xdr:cNvPr id="774" name="【庁舎】&#10;一人当たり面積最小値テキスト">
          <a:extLst>
            <a:ext uri="{FF2B5EF4-FFF2-40B4-BE49-F238E27FC236}">
              <a16:creationId xmlns:a16="http://schemas.microsoft.com/office/drawing/2014/main" id="{4EC87EB3-7DE3-43CB-B03F-609469DD8DEA}"/>
            </a:ext>
          </a:extLst>
        </xdr:cNvPr>
        <xdr:cNvSpPr txBox="1"/>
      </xdr:nvSpPr>
      <xdr:spPr>
        <a:xfrm>
          <a:off x="22199600" y="1849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148589</xdr:rowOff>
    </xdr:from>
    <xdr:to>
      <xdr:col>116</xdr:col>
      <xdr:colOff>152400</xdr:colOff>
      <xdr:row>107</xdr:row>
      <xdr:rowOff>148589</xdr:rowOff>
    </xdr:to>
    <xdr:cxnSp macro="">
      <xdr:nvCxnSpPr>
        <xdr:cNvPr id="775" name="直線コネクタ 774">
          <a:extLst>
            <a:ext uri="{FF2B5EF4-FFF2-40B4-BE49-F238E27FC236}">
              <a16:creationId xmlns:a16="http://schemas.microsoft.com/office/drawing/2014/main" id="{33F89387-0761-4DFE-95D6-9C773916396B}"/>
            </a:ext>
          </a:extLst>
        </xdr:cNvPr>
        <xdr:cNvCxnSpPr/>
      </xdr:nvCxnSpPr>
      <xdr:spPr>
        <a:xfrm>
          <a:off x="22072600" y="18493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166388</xdr:rowOff>
    </xdr:from>
    <xdr:ext cx="469744" cy="259045"/>
    <xdr:sp macro="" textlink="">
      <xdr:nvSpPr>
        <xdr:cNvPr id="776" name="【庁舎】&#10;一人当たり面積最大値テキスト">
          <a:extLst>
            <a:ext uri="{FF2B5EF4-FFF2-40B4-BE49-F238E27FC236}">
              <a16:creationId xmlns:a16="http://schemas.microsoft.com/office/drawing/2014/main" id="{74F58772-77DB-4D01-BC62-643DB0074CC4}"/>
            </a:ext>
          </a:extLst>
        </xdr:cNvPr>
        <xdr:cNvSpPr txBox="1"/>
      </xdr:nvSpPr>
      <xdr:spPr>
        <a:xfrm>
          <a:off x="22199600" y="16968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48261</xdr:rowOff>
    </xdr:from>
    <xdr:to>
      <xdr:col>116</xdr:col>
      <xdr:colOff>152400</xdr:colOff>
      <xdr:row>100</xdr:row>
      <xdr:rowOff>48261</xdr:rowOff>
    </xdr:to>
    <xdr:cxnSp macro="">
      <xdr:nvCxnSpPr>
        <xdr:cNvPr id="777" name="直線コネクタ 776">
          <a:extLst>
            <a:ext uri="{FF2B5EF4-FFF2-40B4-BE49-F238E27FC236}">
              <a16:creationId xmlns:a16="http://schemas.microsoft.com/office/drawing/2014/main" id="{DE0B3374-5CC8-480F-8684-8CC1C4946A11}"/>
            </a:ext>
          </a:extLst>
        </xdr:cNvPr>
        <xdr:cNvCxnSpPr/>
      </xdr:nvCxnSpPr>
      <xdr:spPr>
        <a:xfrm>
          <a:off x="22072600" y="17193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102888</xdr:rowOff>
    </xdr:from>
    <xdr:ext cx="469744" cy="259045"/>
    <xdr:sp macro="" textlink="">
      <xdr:nvSpPr>
        <xdr:cNvPr id="778" name="【庁舎】&#10;一人当たり面積平均値テキスト">
          <a:extLst>
            <a:ext uri="{FF2B5EF4-FFF2-40B4-BE49-F238E27FC236}">
              <a16:creationId xmlns:a16="http://schemas.microsoft.com/office/drawing/2014/main" id="{2BE226A1-33A5-479E-A784-51B6CB554799}"/>
            </a:ext>
          </a:extLst>
        </xdr:cNvPr>
        <xdr:cNvSpPr txBox="1"/>
      </xdr:nvSpPr>
      <xdr:spPr>
        <a:xfrm>
          <a:off x="22199600" y="181051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124461</xdr:rowOff>
    </xdr:from>
    <xdr:to>
      <xdr:col>116</xdr:col>
      <xdr:colOff>114300</xdr:colOff>
      <xdr:row>106</xdr:row>
      <xdr:rowOff>54611</xdr:rowOff>
    </xdr:to>
    <xdr:sp macro="" textlink="">
      <xdr:nvSpPr>
        <xdr:cNvPr id="779" name="フローチャート: 判断 778">
          <a:extLst>
            <a:ext uri="{FF2B5EF4-FFF2-40B4-BE49-F238E27FC236}">
              <a16:creationId xmlns:a16="http://schemas.microsoft.com/office/drawing/2014/main" id="{9D690DC6-593B-477E-99FB-9DD637B85094}"/>
            </a:ext>
          </a:extLst>
        </xdr:cNvPr>
        <xdr:cNvSpPr/>
      </xdr:nvSpPr>
      <xdr:spPr>
        <a:xfrm>
          <a:off x="22110700" y="1812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140970</xdr:rowOff>
    </xdr:from>
    <xdr:to>
      <xdr:col>112</xdr:col>
      <xdr:colOff>38100</xdr:colOff>
      <xdr:row>106</xdr:row>
      <xdr:rowOff>71120</xdr:rowOff>
    </xdr:to>
    <xdr:sp macro="" textlink="">
      <xdr:nvSpPr>
        <xdr:cNvPr id="780" name="フローチャート: 判断 779">
          <a:extLst>
            <a:ext uri="{FF2B5EF4-FFF2-40B4-BE49-F238E27FC236}">
              <a16:creationId xmlns:a16="http://schemas.microsoft.com/office/drawing/2014/main" id="{D3EBAB61-EAA8-4CAB-A88F-9E2D29C75885}"/>
            </a:ext>
          </a:extLst>
        </xdr:cNvPr>
        <xdr:cNvSpPr/>
      </xdr:nvSpPr>
      <xdr:spPr>
        <a:xfrm>
          <a:off x="21272500" y="1814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104</xdr:row>
      <xdr:rowOff>87647</xdr:rowOff>
    </xdr:from>
    <xdr:ext cx="469744" cy="259045"/>
    <xdr:sp macro="" textlink="">
      <xdr:nvSpPr>
        <xdr:cNvPr id="781" name="n_1aveValue【庁舎】&#10;一人当たり面積">
          <a:extLst>
            <a:ext uri="{FF2B5EF4-FFF2-40B4-BE49-F238E27FC236}">
              <a16:creationId xmlns:a16="http://schemas.microsoft.com/office/drawing/2014/main" id="{CA2AC9A5-828B-479B-95FC-D7C7FC35D54A}"/>
            </a:ext>
          </a:extLst>
        </xdr:cNvPr>
        <xdr:cNvSpPr txBox="1"/>
      </xdr:nvSpPr>
      <xdr:spPr>
        <a:xfrm>
          <a:off x="21075727" y="17918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105</xdr:row>
      <xdr:rowOff>114300</xdr:rowOff>
    </xdr:from>
    <xdr:to>
      <xdr:col>107</xdr:col>
      <xdr:colOff>101600</xdr:colOff>
      <xdr:row>106</xdr:row>
      <xdr:rowOff>44450</xdr:rowOff>
    </xdr:to>
    <xdr:sp macro="" textlink="">
      <xdr:nvSpPr>
        <xdr:cNvPr id="782" name="フローチャート: 判断 781">
          <a:extLst>
            <a:ext uri="{FF2B5EF4-FFF2-40B4-BE49-F238E27FC236}">
              <a16:creationId xmlns:a16="http://schemas.microsoft.com/office/drawing/2014/main" id="{F65D3BB5-C798-4E96-AC0F-3B180EB3FC0C}"/>
            </a:ext>
          </a:extLst>
        </xdr:cNvPr>
        <xdr:cNvSpPr/>
      </xdr:nvSpPr>
      <xdr:spPr>
        <a:xfrm>
          <a:off x="20383500" y="18116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104</xdr:row>
      <xdr:rowOff>60977</xdr:rowOff>
    </xdr:from>
    <xdr:ext cx="469744" cy="259045"/>
    <xdr:sp macro="" textlink="">
      <xdr:nvSpPr>
        <xdr:cNvPr id="783" name="n_2aveValue【庁舎】&#10;一人当たり面積">
          <a:extLst>
            <a:ext uri="{FF2B5EF4-FFF2-40B4-BE49-F238E27FC236}">
              <a16:creationId xmlns:a16="http://schemas.microsoft.com/office/drawing/2014/main" id="{0FBC3376-D26A-43CC-AC13-658DE66028CD}"/>
            </a:ext>
          </a:extLst>
        </xdr:cNvPr>
        <xdr:cNvSpPr txBox="1"/>
      </xdr:nvSpPr>
      <xdr:spPr>
        <a:xfrm>
          <a:off x="20199427" y="17891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106</xdr:row>
      <xdr:rowOff>1270</xdr:rowOff>
    </xdr:from>
    <xdr:to>
      <xdr:col>102</xdr:col>
      <xdr:colOff>165100</xdr:colOff>
      <xdr:row>106</xdr:row>
      <xdr:rowOff>102870</xdr:rowOff>
    </xdr:to>
    <xdr:sp macro="" textlink="">
      <xdr:nvSpPr>
        <xdr:cNvPr id="784" name="フローチャート: 判断 783">
          <a:extLst>
            <a:ext uri="{FF2B5EF4-FFF2-40B4-BE49-F238E27FC236}">
              <a16:creationId xmlns:a16="http://schemas.microsoft.com/office/drawing/2014/main" id="{044A18D9-D126-4DED-A5FB-15EF0077F451}"/>
            </a:ext>
          </a:extLst>
        </xdr:cNvPr>
        <xdr:cNvSpPr/>
      </xdr:nvSpPr>
      <xdr:spPr>
        <a:xfrm>
          <a:off x="19494500" y="1817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104</xdr:row>
      <xdr:rowOff>119397</xdr:rowOff>
    </xdr:from>
    <xdr:ext cx="469744" cy="259045"/>
    <xdr:sp macro="" textlink="">
      <xdr:nvSpPr>
        <xdr:cNvPr id="785" name="n_3aveValue【庁舎】&#10;一人当たり面積">
          <a:extLst>
            <a:ext uri="{FF2B5EF4-FFF2-40B4-BE49-F238E27FC236}">
              <a16:creationId xmlns:a16="http://schemas.microsoft.com/office/drawing/2014/main" id="{96737313-63FC-4688-932F-63D8CF15701A}"/>
            </a:ext>
          </a:extLst>
        </xdr:cNvPr>
        <xdr:cNvSpPr txBox="1"/>
      </xdr:nvSpPr>
      <xdr:spPr>
        <a:xfrm>
          <a:off x="19310427" y="17950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786" name="テキスト ボックス 785">
          <a:extLst>
            <a:ext uri="{FF2B5EF4-FFF2-40B4-BE49-F238E27FC236}">
              <a16:creationId xmlns:a16="http://schemas.microsoft.com/office/drawing/2014/main" id="{DF9A1988-B756-4474-8ECA-9CBCBBBF2E72}"/>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87" name="テキスト ボックス 786">
          <a:extLst>
            <a:ext uri="{FF2B5EF4-FFF2-40B4-BE49-F238E27FC236}">
              <a16:creationId xmlns:a16="http://schemas.microsoft.com/office/drawing/2014/main" id="{305A784D-4D61-4E03-BE29-7C19CFE58CDF}"/>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88" name="テキスト ボックス 787">
          <a:extLst>
            <a:ext uri="{FF2B5EF4-FFF2-40B4-BE49-F238E27FC236}">
              <a16:creationId xmlns:a16="http://schemas.microsoft.com/office/drawing/2014/main" id="{E9E3B27A-A2AD-428B-B7D3-B9BB702A493B}"/>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89" name="テキスト ボックス 788">
          <a:extLst>
            <a:ext uri="{FF2B5EF4-FFF2-40B4-BE49-F238E27FC236}">
              <a16:creationId xmlns:a16="http://schemas.microsoft.com/office/drawing/2014/main" id="{26480C87-223B-44AB-B182-BBE137AB9AA4}"/>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90" name="テキスト ボックス 789">
          <a:extLst>
            <a:ext uri="{FF2B5EF4-FFF2-40B4-BE49-F238E27FC236}">
              <a16:creationId xmlns:a16="http://schemas.microsoft.com/office/drawing/2014/main" id="{8FA37D4D-C051-4012-984D-3D7B8C205F25}"/>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8889</xdr:rowOff>
    </xdr:from>
    <xdr:to>
      <xdr:col>112</xdr:col>
      <xdr:colOff>38100</xdr:colOff>
      <xdr:row>106</xdr:row>
      <xdr:rowOff>110489</xdr:rowOff>
    </xdr:to>
    <xdr:sp macro="" textlink="">
      <xdr:nvSpPr>
        <xdr:cNvPr id="791" name="楕円 790">
          <a:extLst>
            <a:ext uri="{FF2B5EF4-FFF2-40B4-BE49-F238E27FC236}">
              <a16:creationId xmlns:a16="http://schemas.microsoft.com/office/drawing/2014/main" id="{1FCF7DF9-32A4-4FC7-8E72-146E14E0AA31}"/>
            </a:ext>
          </a:extLst>
        </xdr:cNvPr>
        <xdr:cNvSpPr/>
      </xdr:nvSpPr>
      <xdr:spPr>
        <a:xfrm>
          <a:off x="21272500" y="18182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6350</xdr:rowOff>
    </xdr:from>
    <xdr:to>
      <xdr:col>107</xdr:col>
      <xdr:colOff>101600</xdr:colOff>
      <xdr:row>106</xdr:row>
      <xdr:rowOff>107950</xdr:rowOff>
    </xdr:to>
    <xdr:sp macro="" textlink="">
      <xdr:nvSpPr>
        <xdr:cNvPr id="792" name="楕円 791">
          <a:extLst>
            <a:ext uri="{FF2B5EF4-FFF2-40B4-BE49-F238E27FC236}">
              <a16:creationId xmlns:a16="http://schemas.microsoft.com/office/drawing/2014/main" id="{8F3B9B35-5E6F-4664-9526-E4250C340A7F}"/>
            </a:ext>
          </a:extLst>
        </xdr:cNvPr>
        <xdr:cNvSpPr/>
      </xdr:nvSpPr>
      <xdr:spPr>
        <a:xfrm>
          <a:off x="20383500" y="1818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57150</xdr:rowOff>
    </xdr:from>
    <xdr:to>
      <xdr:col>111</xdr:col>
      <xdr:colOff>177800</xdr:colOff>
      <xdr:row>106</xdr:row>
      <xdr:rowOff>59689</xdr:rowOff>
    </xdr:to>
    <xdr:cxnSp macro="">
      <xdr:nvCxnSpPr>
        <xdr:cNvPr id="793" name="直線コネクタ 792">
          <a:extLst>
            <a:ext uri="{FF2B5EF4-FFF2-40B4-BE49-F238E27FC236}">
              <a16:creationId xmlns:a16="http://schemas.microsoft.com/office/drawing/2014/main" id="{7F24E5EB-789E-4CA7-86B3-025A0612550F}"/>
            </a:ext>
          </a:extLst>
        </xdr:cNvPr>
        <xdr:cNvCxnSpPr/>
      </xdr:nvCxnSpPr>
      <xdr:spPr>
        <a:xfrm>
          <a:off x="20434300" y="18230850"/>
          <a:ext cx="889000" cy="2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7620</xdr:rowOff>
    </xdr:from>
    <xdr:to>
      <xdr:col>102</xdr:col>
      <xdr:colOff>165100</xdr:colOff>
      <xdr:row>106</xdr:row>
      <xdr:rowOff>109220</xdr:rowOff>
    </xdr:to>
    <xdr:sp macro="" textlink="">
      <xdr:nvSpPr>
        <xdr:cNvPr id="794" name="楕円 793">
          <a:extLst>
            <a:ext uri="{FF2B5EF4-FFF2-40B4-BE49-F238E27FC236}">
              <a16:creationId xmlns:a16="http://schemas.microsoft.com/office/drawing/2014/main" id="{53D2A348-D678-4709-823E-CEE3BE9E2745}"/>
            </a:ext>
          </a:extLst>
        </xdr:cNvPr>
        <xdr:cNvSpPr/>
      </xdr:nvSpPr>
      <xdr:spPr>
        <a:xfrm>
          <a:off x="19494500" y="1818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57150</xdr:rowOff>
    </xdr:from>
    <xdr:to>
      <xdr:col>107</xdr:col>
      <xdr:colOff>50800</xdr:colOff>
      <xdr:row>106</xdr:row>
      <xdr:rowOff>58420</xdr:rowOff>
    </xdr:to>
    <xdr:cxnSp macro="">
      <xdr:nvCxnSpPr>
        <xdr:cNvPr id="795" name="直線コネクタ 794">
          <a:extLst>
            <a:ext uri="{FF2B5EF4-FFF2-40B4-BE49-F238E27FC236}">
              <a16:creationId xmlns:a16="http://schemas.microsoft.com/office/drawing/2014/main" id="{DAFB8862-7551-4C0E-A58D-0E15A924794C}"/>
            </a:ext>
          </a:extLst>
        </xdr:cNvPr>
        <xdr:cNvCxnSpPr/>
      </xdr:nvCxnSpPr>
      <xdr:spPr>
        <a:xfrm flipV="1">
          <a:off x="19545300" y="1823085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101616</xdr:rowOff>
    </xdr:from>
    <xdr:ext cx="469744" cy="259045"/>
    <xdr:sp macro="" textlink="">
      <xdr:nvSpPr>
        <xdr:cNvPr id="796" name="n_1mainValue【庁舎】&#10;一人当たり面積">
          <a:extLst>
            <a:ext uri="{FF2B5EF4-FFF2-40B4-BE49-F238E27FC236}">
              <a16:creationId xmlns:a16="http://schemas.microsoft.com/office/drawing/2014/main" id="{AE4E4CC1-7989-4FD2-9288-8E042943EA97}"/>
            </a:ext>
          </a:extLst>
        </xdr:cNvPr>
        <xdr:cNvSpPr txBox="1"/>
      </xdr:nvSpPr>
      <xdr:spPr>
        <a:xfrm>
          <a:off x="21075727" y="18275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99077</xdr:rowOff>
    </xdr:from>
    <xdr:ext cx="469744" cy="259045"/>
    <xdr:sp macro="" textlink="">
      <xdr:nvSpPr>
        <xdr:cNvPr id="797" name="n_2mainValue【庁舎】&#10;一人当たり面積">
          <a:extLst>
            <a:ext uri="{FF2B5EF4-FFF2-40B4-BE49-F238E27FC236}">
              <a16:creationId xmlns:a16="http://schemas.microsoft.com/office/drawing/2014/main" id="{048FD119-292F-4730-B572-7CA4B2F02AC5}"/>
            </a:ext>
          </a:extLst>
        </xdr:cNvPr>
        <xdr:cNvSpPr txBox="1"/>
      </xdr:nvSpPr>
      <xdr:spPr>
        <a:xfrm>
          <a:off x="20199427" y="18272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100347</xdr:rowOff>
    </xdr:from>
    <xdr:ext cx="469744" cy="259045"/>
    <xdr:sp macro="" textlink="">
      <xdr:nvSpPr>
        <xdr:cNvPr id="798" name="n_3mainValue【庁舎】&#10;一人当たり面積">
          <a:extLst>
            <a:ext uri="{FF2B5EF4-FFF2-40B4-BE49-F238E27FC236}">
              <a16:creationId xmlns:a16="http://schemas.microsoft.com/office/drawing/2014/main" id="{5D94C407-0CAC-4F3C-A2BC-EA2260CE5DD0}"/>
            </a:ext>
          </a:extLst>
        </xdr:cNvPr>
        <xdr:cNvSpPr txBox="1"/>
      </xdr:nvSpPr>
      <xdr:spPr>
        <a:xfrm>
          <a:off x="19310427" y="18274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99" name="正方形/長方形 798">
          <a:extLst>
            <a:ext uri="{FF2B5EF4-FFF2-40B4-BE49-F238E27FC236}">
              <a16:creationId xmlns:a16="http://schemas.microsoft.com/office/drawing/2014/main" id="{9F64AE43-7500-4097-B043-AF7392391BE4}"/>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00" name="正方形/長方形 799">
          <a:extLst>
            <a:ext uri="{FF2B5EF4-FFF2-40B4-BE49-F238E27FC236}">
              <a16:creationId xmlns:a16="http://schemas.microsoft.com/office/drawing/2014/main" id="{664BB23B-7631-4D51-9168-B7C811D1CA0B}"/>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01" name="テキスト ボックス 800">
          <a:extLst>
            <a:ext uri="{FF2B5EF4-FFF2-40B4-BE49-F238E27FC236}">
              <a16:creationId xmlns:a16="http://schemas.microsoft.com/office/drawing/2014/main" id="{60C3F56B-6CA4-48F4-8C0C-97C17AC9077B}"/>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年度末時点の固定資産台帳は現在整備中である。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新潟県聖籠町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lnSpc>
              <a:spcPts val="1300"/>
            </a:lnSpc>
          </a:pPr>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lnSpc>
              <a:spcPts val="1300"/>
            </a:lnSpc>
          </a:pPr>
          <a:r>
            <a:rPr kumimoji="1" lang="en-US" altLang="ja-JP" sz="1100" b="1">
              <a:solidFill>
                <a:srgbClr val="000000"/>
              </a:solidFill>
              <a:latin typeface="ＭＳ ゴシック" panose="020B0609070205080204" pitchFamily="49" charset="-128"/>
              <a:ea typeface="ＭＳ ゴシック" panose="020B0609070205080204" pitchFamily="49" charset="-128"/>
            </a:rPr>
            <a:t>14,365
14,147
37.58
7,240,996
6,741,845
489,471
4,693,927
2,912,648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lnSpc>
              <a:spcPts val="1300"/>
            </a:lnSpc>
          </a:pPr>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lnSpc>
              <a:spcPts val="1300"/>
            </a:lnSpc>
          </a:pPr>
          <a:r>
            <a:rPr kumimoji="1" lang="en-US" altLang="ja-JP" sz="1100" b="1">
              <a:solidFill>
                <a:srgbClr val="000000"/>
              </a:solidFill>
              <a:latin typeface="ＭＳ ゴシック" panose="020B0609070205080204" pitchFamily="49" charset="-128"/>
              <a:ea typeface="ＭＳ ゴシック" panose="020B0609070205080204" pitchFamily="49" charset="-128"/>
            </a:rPr>
            <a:t>-
-
8.5
44.2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lnSpc>
              <a:spcPts val="1300"/>
            </a:lnSpc>
          </a:pPr>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45671" y="3102429"/>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45671" y="3367314"/>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45671" y="3626757"/>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45671" y="3891643"/>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45671" y="4151086"/>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45671" y="4410529"/>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64560"/>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45671" y="46754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endParaRPr lang="ja-JP" altLang="en-US"/>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nSpc>
              <a:spcPts val="1300"/>
            </a:lnSpc>
          </a:pPr>
          <a:r>
            <a:rPr kumimoji="1" lang="ja-JP" altLang="en-US" sz="1300">
              <a:latin typeface="ＭＳ Ｐゴシック" panose="020B0600070205080204" pitchFamily="50" charset="-128"/>
              <a:ea typeface="ＭＳ Ｐゴシック" panose="020B0600070205080204" pitchFamily="50" charset="-128"/>
            </a:rPr>
            <a:t>　昭和</a:t>
          </a:r>
          <a:r>
            <a:rPr kumimoji="1" lang="en-US" altLang="ja-JP" sz="1300">
              <a:latin typeface="ＭＳ Ｐゴシック" panose="020B0600070205080204" pitchFamily="50" charset="-128"/>
              <a:ea typeface="ＭＳ Ｐゴシック" panose="020B0600070205080204" pitchFamily="50" charset="-128"/>
            </a:rPr>
            <a:t>59</a:t>
          </a:r>
          <a:r>
            <a:rPr kumimoji="1" lang="ja-JP" altLang="en-US" sz="1300">
              <a:latin typeface="ＭＳ Ｐゴシック" panose="020B0600070205080204" pitchFamily="50" charset="-128"/>
              <a:ea typeface="ＭＳ Ｐゴシック" panose="020B0600070205080204" pitchFamily="50" charset="-128"/>
            </a:rPr>
            <a:t>年度から</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年以上にわたって財政力指数が</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を超える財源超過となっている。要因としては、東北電力㈱の発電施設の立地・操業に伴う固定資産税の収入によるところが大きいが、歳入の大きな割合を占める固定資産税収入が、大規模償却資産の逐年減価により減少傾向にあるため、近年は財政力指数が横ばいとなっている。当町は、普通交付税の不交付団体であり、税収の減少が歳入の減少に直結するため、更なる企業の進出や設備投資を促し固定資産税収入を増加させるための策を検討するなど、歳入の確保を強化する必要がある。また、行財政改革大綱に基づく事務事業の見直しなど、今後も引き続き財政の健全化に努めていく。</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23</xdr:col>
      <xdr:colOff>133350</xdr:colOff>
      <xdr:row>37</xdr:row>
      <xdr:rowOff>46143</xdr:rowOff>
    </xdr:from>
    <xdr:to>
      <xdr:col>23</xdr:col>
      <xdr:colOff>133350</xdr:colOff>
      <xdr:row>44</xdr:row>
      <xdr:rowOff>92710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389793"/>
          <a:ext cx="0" cy="12467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64787</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608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92710</xdr:rowOff>
    </xdr:from>
    <xdr:to>
      <xdr:col>24</xdr:col>
      <xdr:colOff>12700</xdr:colOff>
      <xdr:row>44</xdr:row>
      <xdr:rowOff>92710</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636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132520</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6133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46143</xdr:rowOff>
    </xdr:from>
    <xdr:to>
      <xdr:col>24</xdr:col>
      <xdr:colOff>12700</xdr:colOff>
      <xdr:row>37</xdr:row>
      <xdr:rowOff>46143</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389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30480</xdr:rowOff>
    </xdr:from>
    <xdr:to>
      <xdr:col>23</xdr:col>
      <xdr:colOff>133350</xdr:colOff>
      <xdr:row>40</xdr:row>
      <xdr:rowOff>38523</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114800" y="6888480"/>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131673</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3325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159596</xdr:rowOff>
    </xdr:from>
    <xdr:to>
      <xdr:col>23</xdr:col>
      <xdr:colOff>184150</xdr:colOff>
      <xdr:row>43</xdr:row>
      <xdr:rowOff>89746</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36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82550</xdr:colOff>
      <xdr:row>40</xdr:row>
      <xdr:rowOff>30480</xdr:rowOff>
    </xdr:from>
    <xdr:to>
      <xdr:col>19</xdr:col>
      <xdr:colOff>133350</xdr:colOff>
      <xdr:row>40</xdr:row>
      <xdr:rowOff>30480</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3225800" y="68884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159596</xdr:rowOff>
    </xdr:from>
    <xdr:to>
      <xdr:col>19</xdr:col>
      <xdr:colOff>184150</xdr:colOff>
      <xdr:row>43</xdr:row>
      <xdr:rowOff>89746</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36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17</xdr:col>
      <xdr:colOff>171450</xdr:colOff>
      <xdr:row>43</xdr:row>
      <xdr:rowOff>74523</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4468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30480</xdr:rowOff>
    </xdr:from>
    <xdr:to>
      <xdr:col>15</xdr:col>
      <xdr:colOff>82550</xdr:colOff>
      <xdr:row>40</xdr:row>
      <xdr:rowOff>38523</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flipV="1">
          <a:off x="2336800" y="688848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167640</xdr:rowOff>
    </xdr:from>
    <xdr:to>
      <xdr:col>15</xdr:col>
      <xdr:colOff>133350</xdr:colOff>
      <xdr:row>43</xdr:row>
      <xdr:rowOff>97790</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3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13</xdr:col>
      <xdr:colOff>120650</xdr:colOff>
      <xdr:row>43</xdr:row>
      <xdr:rowOff>82567</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45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38523</xdr:rowOff>
    </xdr:from>
    <xdr:to>
      <xdr:col>11</xdr:col>
      <xdr:colOff>31750</xdr:colOff>
      <xdr:row>40</xdr:row>
      <xdr:rowOff>46567</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flipV="1">
          <a:off x="1447800" y="6896523"/>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167640</xdr:rowOff>
    </xdr:from>
    <xdr:to>
      <xdr:col>11</xdr:col>
      <xdr:colOff>82550</xdr:colOff>
      <xdr:row>43</xdr:row>
      <xdr:rowOff>97790</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3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69850</xdr:colOff>
      <xdr:row>43</xdr:row>
      <xdr:rowOff>82567</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745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71120</xdr:rowOff>
    </xdr:from>
    <xdr:to>
      <xdr:col>7</xdr:col>
      <xdr:colOff>31750</xdr:colOff>
      <xdr:row>43</xdr:row>
      <xdr:rowOff>1270</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27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19050</xdr:colOff>
      <xdr:row>42</xdr:row>
      <xdr:rowOff>157497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735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159173</xdr:rowOff>
    </xdr:from>
    <xdr:to>
      <xdr:col>23</xdr:col>
      <xdr:colOff>184150</xdr:colOff>
      <xdr:row>40</xdr:row>
      <xdr:rowOff>89323</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684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24</xdr:col>
      <xdr:colOff>12700</xdr:colOff>
      <xdr:row>39</xdr:row>
      <xdr:rowOff>4250</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6690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151130</xdr:rowOff>
    </xdr:from>
    <xdr:to>
      <xdr:col>19</xdr:col>
      <xdr:colOff>184150</xdr:colOff>
      <xdr:row>40</xdr:row>
      <xdr:rowOff>81280</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17</xdr:col>
      <xdr:colOff>171450</xdr:colOff>
      <xdr:row>38</xdr:row>
      <xdr:rowOff>91457</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6606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151130</xdr:rowOff>
    </xdr:from>
    <xdr:to>
      <xdr:col>15</xdr:col>
      <xdr:colOff>133350</xdr:colOff>
      <xdr:row>40</xdr:row>
      <xdr:rowOff>81280</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13</xdr:col>
      <xdr:colOff>120650</xdr:colOff>
      <xdr:row>38</xdr:row>
      <xdr:rowOff>91457</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660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159173</xdr:rowOff>
    </xdr:from>
    <xdr:to>
      <xdr:col>11</xdr:col>
      <xdr:colOff>82550</xdr:colOff>
      <xdr:row>40</xdr:row>
      <xdr:rowOff>89323</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684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69850</xdr:colOff>
      <xdr:row>38</xdr:row>
      <xdr:rowOff>99500</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6614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167217</xdr:rowOff>
    </xdr:from>
    <xdr:to>
      <xdr:col>7</xdr:col>
      <xdr:colOff>31750</xdr:colOff>
      <xdr:row>40</xdr:row>
      <xdr:rowOff>97367</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19050</xdr:colOff>
      <xdr:row>38</xdr:row>
      <xdr:rowOff>107544</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662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nSpc>
              <a:spcPts val="1500"/>
            </a:lnSpc>
          </a:pPr>
          <a:r>
            <a:rPr kumimoji="1" lang="ja-JP" altLang="en-US" sz="1300" baseline="0">
              <a:latin typeface="ＭＳ Ｐゴシック" panose="020B0600070205080204" pitchFamily="50" charset="-128"/>
              <a:ea typeface="ＭＳ Ｐゴシック" panose="020B0600070205080204" pitchFamily="50" charset="-128"/>
            </a:rPr>
            <a:t>　経常一般財源等（地方税等）が</a:t>
          </a:r>
          <a:r>
            <a:rPr kumimoji="1" lang="en-US" altLang="ja-JP" sz="1300" baseline="0">
              <a:latin typeface="ＭＳ Ｐゴシック" panose="020B0600070205080204" pitchFamily="50" charset="-128"/>
              <a:ea typeface="ＭＳ Ｐゴシック" panose="020B0600070205080204" pitchFamily="50" charset="-128"/>
            </a:rPr>
            <a:t>15,767</a:t>
          </a:r>
          <a:r>
            <a:rPr kumimoji="1" lang="ja-JP" altLang="en-US" sz="1300" baseline="0">
              <a:latin typeface="ＭＳ Ｐゴシック" panose="020B0600070205080204" pitchFamily="50" charset="-128"/>
              <a:ea typeface="ＭＳ Ｐゴシック" panose="020B0600070205080204" pitchFamily="50" charset="-128"/>
            </a:rPr>
            <a:t>千円減少し、経常経費充当一般財源（人件費、扶助費、公債費等に充当した一般財源）が</a:t>
          </a:r>
          <a:r>
            <a:rPr kumimoji="1" lang="en-US" altLang="ja-JP" sz="1300" baseline="0">
              <a:latin typeface="ＭＳ Ｐゴシック" panose="020B0600070205080204" pitchFamily="50" charset="-128"/>
              <a:ea typeface="ＭＳ Ｐゴシック" panose="020B0600070205080204" pitchFamily="50" charset="-128"/>
            </a:rPr>
            <a:t>50,174</a:t>
          </a:r>
          <a:r>
            <a:rPr kumimoji="1" lang="ja-JP" altLang="en-US" sz="1300" baseline="0">
              <a:latin typeface="ＭＳ Ｐゴシック" panose="020B0600070205080204" pitchFamily="50" charset="-128"/>
              <a:ea typeface="ＭＳ Ｐゴシック" panose="020B0600070205080204" pitchFamily="50" charset="-128"/>
            </a:rPr>
            <a:t>千円増加したため、昨年度より</a:t>
          </a:r>
          <a:r>
            <a:rPr kumimoji="1" lang="en-US" altLang="ja-JP" sz="1300" baseline="0">
              <a:latin typeface="ＭＳ Ｐゴシック" panose="020B0600070205080204" pitchFamily="50" charset="-128"/>
              <a:ea typeface="ＭＳ Ｐゴシック" panose="020B0600070205080204" pitchFamily="50" charset="-128"/>
            </a:rPr>
            <a:t>1.4</a:t>
          </a:r>
          <a:r>
            <a:rPr kumimoji="1" lang="ja-JP" altLang="en-US" sz="1300" baseline="0">
              <a:latin typeface="ＭＳ Ｐゴシック" panose="020B0600070205080204" pitchFamily="50" charset="-128"/>
              <a:ea typeface="ＭＳ Ｐゴシック" panose="020B0600070205080204" pitchFamily="50" charset="-128"/>
            </a:rPr>
            <a:t>ポイント増加した。</a:t>
          </a:r>
        </a:p>
        <a:p>
          <a:pPr>
            <a:lnSpc>
              <a:spcPts val="1500"/>
            </a:lnSpc>
          </a:pPr>
          <a:r>
            <a:rPr kumimoji="1" lang="ja-JP" altLang="en-US" sz="1300" baseline="0">
              <a:latin typeface="ＭＳ Ｐゴシック" panose="020B0600070205080204" pitchFamily="50" charset="-128"/>
              <a:ea typeface="ＭＳ Ｐゴシック" panose="020B0600070205080204" pitchFamily="50" charset="-128"/>
            </a:rPr>
            <a:t>　今後も扶助費等の経常的な支出の増加が見込まれることから、財政の硬直化が懸念されるため、減少傾向にある固定資産税を増加させるための歳入確保の取り組み強化や、行財政改革による経常経費の削減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149225</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07571" y="9701439"/>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a:extLst>
            <a:ext uri="{FF2B5EF4-FFF2-40B4-BE49-F238E27FC236}">
              <a16:creationId xmlns:a16="http://schemas.microsoft.com/office/drawing/2014/main" id="{00000000-0008-0000-0300-00007B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23</xdr:col>
      <xdr:colOff>133350</xdr:colOff>
      <xdr:row>60</xdr:row>
      <xdr:rowOff>59182</xdr:rowOff>
    </xdr:from>
    <xdr:to>
      <xdr:col>23</xdr:col>
      <xdr:colOff>133350</xdr:colOff>
      <xdr:row>66</xdr:row>
      <xdr:rowOff>48768</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flipV="1">
          <a:off x="4953000" y="10346182"/>
          <a:ext cx="0" cy="10182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20845</xdr:rowOff>
    </xdr:from>
    <xdr:ext cx="762000" cy="259045"/>
    <xdr:sp macro="" textlink="">
      <xdr:nvSpPr>
        <xdr:cNvPr id="125" name="財政構造の弾力性最小値テキスト">
          <a:extLst>
            <a:ext uri="{FF2B5EF4-FFF2-40B4-BE49-F238E27FC236}">
              <a16:creationId xmlns:a16="http://schemas.microsoft.com/office/drawing/2014/main" id="{00000000-0008-0000-0300-00007D000000}"/>
            </a:ext>
          </a:extLst>
        </xdr:cNvPr>
        <xdr:cNvSpPr txBox="1"/>
      </xdr:nvSpPr>
      <xdr:spPr>
        <a:xfrm>
          <a:off x="5041900" y="11336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48768</xdr:rowOff>
    </xdr:from>
    <xdr:to>
      <xdr:col>24</xdr:col>
      <xdr:colOff>12700</xdr:colOff>
      <xdr:row>66</xdr:row>
      <xdr:rowOff>48768</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4864100" y="11364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145559</xdr:rowOff>
    </xdr:from>
    <xdr:ext cx="762000" cy="259045"/>
    <xdr:sp macro="" textlink="">
      <xdr:nvSpPr>
        <xdr:cNvPr id="127" name="財政構造の弾力性最大値テキスト">
          <a:extLst>
            <a:ext uri="{FF2B5EF4-FFF2-40B4-BE49-F238E27FC236}">
              <a16:creationId xmlns:a16="http://schemas.microsoft.com/office/drawing/2014/main" id="{00000000-0008-0000-0300-00007F000000}"/>
            </a:ext>
          </a:extLst>
        </xdr:cNvPr>
        <xdr:cNvSpPr txBox="1"/>
      </xdr:nvSpPr>
      <xdr:spPr>
        <a:xfrm>
          <a:off x="5041900" y="10089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59182</xdr:rowOff>
    </xdr:from>
    <xdr:to>
      <xdr:col>24</xdr:col>
      <xdr:colOff>12700</xdr:colOff>
      <xdr:row>60</xdr:row>
      <xdr:rowOff>59182</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0346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87630</xdr:rowOff>
    </xdr:from>
    <xdr:to>
      <xdr:col>23</xdr:col>
      <xdr:colOff>133350</xdr:colOff>
      <xdr:row>64</xdr:row>
      <xdr:rowOff>155194</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114800" y="11060430"/>
          <a:ext cx="8382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133113</xdr:rowOff>
    </xdr:from>
    <xdr:ext cx="762000" cy="259045"/>
    <xdr:sp macro="" textlink="">
      <xdr:nvSpPr>
        <xdr:cNvPr id="130" name="財政構造の弾力性平均値テキスト">
          <a:extLst>
            <a:ext uri="{FF2B5EF4-FFF2-40B4-BE49-F238E27FC236}">
              <a16:creationId xmlns:a16="http://schemas.microsoft.com/office/drawing/2014/main" id="{00000000-0008-0000-0300-000082000000}"/>
            </a:ext>
          </a:extLst>
        </xdr:cNvPr>
        <xdr:cNvSpPr txBox="1"/>
      </xdr:nvSpPr>
      <xdr:spPr>
        <a:xfrm>
          <a:off x="5041900" y="107630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116586</xdr:rowOff>
    </xdr:from>
    <xdr:to>
      <xdr:col>23</xdr:col>
      <xdr:colOff>184150</xdr:colOff>
      <xdr:row>64</xdr:row>
      <xdr:rowOff>46736</xdr:rowOff>
    </xdr:to>
    <xdr:sp macro="" textlink="">
      <xdr:nvSpPr>
        <xdr:cNvPr id="131" name="フローチャート: 判断 130">
          <a:extLst>
            <a:ext uri="{FF2B5EF4-FFF2-40B4-BE49-F238E27FC236}">
              <a16:creationId xmlns:a16="http://schemas.microsoft.com/office/drawing/2014/main" id="{00000000-0008-0000-0300-000083000000}"/>
            </a:ext>
          </a:extLst>
        </xdr:cNvPr>
        <xdr:cNvSpPr/>
      </xdr:nvSpPr>
      <xdr:spPr>
        <a:xfrm>
          <a:off x="4902200" y="1091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82550</xdr:colOff>
      <xdr:row>64</xdr:row>
      <xdr:rowOff>58674</xdr:rowOff>
    </xdr:from>
    <xdr:to>
      <xdr:col>19</xdr:col>
      <xdr:colOff>133350</xdr:colOff>
      <xdr:row>64</xdr:row>
      <xdr:rowOff>87630</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3225800" y="11031474"/>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77978</xdr:rowOff>
    </xdr:from>
    <xdr:to>
      <xdr:col>19</xdr:col>
      <xdr:colOff>184150</xdr:colOff>
      <xdr:row>64</xdr:row>
      <xdr:rowOff>8128</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064000" y="1087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17</xdr:col>
      <xdr:colOff>171450</xdr:colOff>
      <xdr:row>62</xdr:row>
      <xdr:rowOff>18305</xdr:rowOff>
    </xdr:from>
    <xdr:ext cx="736600" cy="259045"/>
    <xdr:sp macro="" textlink="">
      <xdr:nvSpPr>
        <xdr:cNvPr id="134" name="テキスト ボックス 133">
          <a:extLst>
            <a:ext uri="{FF2B5EF4-FFF2-40B4-BE49-F238E27FC236}">
              <a16:creationId xmlns:a16="http://schemas.microsoft.com/office/drawing/2014/main" id="{00000000-0008-0000-0300-000086000000}"/>
            </a:ext>
          </a:extLst>
        </xdr:cNvPr>
        <xdr:cNvSpPr txBox="1"/>
      </xdr:nvSpPr>
      <xdr:spPr>
        <a:xfrm>
          <a:off x="3733800" y="10648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34544</xdr:rowOff>
    </xdr:from>
    <xdr:to>
      <xdr:col>15</xdr:col>
      <xdr:colOff>82550</xdr:colOff>
      <xdr:row>64</xdr:row>
      <xdr:rowOff>58674</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2336800" y="11007344"/>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24892</xdr:rowOff>
    </xdr:from>
    <xdr:to>
      <xdr:col>15</xdr:col>
      <xdr:colOff>133350</xdr:colOff>
      <xdr:row>63</xdr:row>
      <xdr:rowOff>126492</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3175000" y="10826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13</xdr:col>
      <xdr:colOff>120650</xdr:colOff>
      <xdr:row>61</xdr:row>
      <xdr:rowOff>136669</xdr:rowOff>
    </xdr:from>
    <xdr:ext cx="7620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2844800" y="10595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34544</xdr:rowOff>
    </xdr:from>
    <xdr:to>
      <xdr:col>11</xdr:col>
      <xdr:colOff>31750</xdr:colOff>
      <xdr:row>64</xdr:row>
      <xdr:rowOff>44196</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flipV="1">
          <a:off x="1447800" y="11007344"/>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94996</xdr:rowOff>
    </xdr:from>
    <xdr:to>
      <xdr:col>11</xdr:col>
      <xdr:colOff>82550</xdr:colOff>
      <xdr:row>63</xdr:row>
      <xdr:rowOff>25146</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2286000" y="1072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69850</xdr:colOff>
      <xdr:row>61</xdr:row>
      <xdr:rowOff>35323</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1955800" y="1049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85344</xdr:rowOff>
    </xdr:from>
    <xdr:to>
      <xdr:col>7</xdr:col>
      <xdr:colOff>31750</xdr:colOff>
      <xdr:row>63</xdr:row>
      <xdr:rowOff>15494</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1397000" y="1071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19050</xdr:colOff>
      <xdr:row>61</xdr:row>
      <xdr:rowOff>25671</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066800" y="10484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104394</xdr:rowOff>
    </xdr:from>
    <xdr:to>
      <xdr:col>23</xdr:col>
      <xdr:colOff>184150</xdr:colOff>
      <xdr:row>65</xdr:row>
      <xdr:rowOff>34544</xdr:rowOff>
    </xdr:to>
    <xdr:sp macro="" textlink="">
      <xdr:nvSpPr>
        <xdr:cNvPr id="148" name="楕円 147">
          <a:extLst>
            <a:ext uri="{FF2B5EF4-FFF2-40B4-BE49-F238E27FC236}">
              <a16:creationId xmlns:a16="http://schemas.microsoft.com/office/drawing/2014/main" id="{00000000-0008-0000-0300-000094000000}"/>
            </a:ext>
          </a:extLst>
        </xdr:cNvPr>
        <xdr:cNvSpPr/>
      </xdr:nvSpPr>
      <xdr:spPr>
        <a:xfrm>
          <a:off x="4902200" y="1107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24</xdr:col>
      <xdr:colOff>12700</xdr:colOff>
      <xdr:row>64</xdr:row>
      <xdr:rowOff>76471</xdr:rowOff>
    </xdr:from>
    <xdr:ext cx="762000" cy="259045"/>
    <xdr:sp macro="" textlink="">
      <xdr:nvSpPr>
        <xdr:cNvPr id="149" name="財政構造の弾力性該当値テキスト">
          <a:extLst>
            <a:ext uri="{FF2B5EF4-FFF2-40B4-BE49-F238E27FC236}">
              <a16:creationId xmlns:a16="http://schemas.microsoft.com/office/drawing/2014/main" id="{00000000-0008-0000-0300-000095000000}"/>
            </a:ext>
          </a:extLst>
        </xdr:cNvPr>
        <xdr:cNvSpPr txBox="1"/>
      </xdr:nvSpPr>
      <xdr:spPr>
        <a:xfrm>
          <a:off x="5041900" y="11049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36830</xdr:rowOff>
    </xdr:from>
    <xdr:to>
      <xdr:col>19</xdr:col>
      <xdr:colOff>184150</xdr:colOff>
      <xdr:row>64</xdr:row>
      <xdr:rowOff>138430</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064000" y="1100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17</xdr:col>
      <xdr:colOff>171450</xdr:colOff>
      <xdr:row>64</xdr:row>
      <xdr:rowOff>123207</xdr:rowOff>
    </xdr:from>
    <xdr:ext cx="7366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733800" y="110960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7874</xdr:rowOff>
    </xdr:from>
    <xdr:to>
      <xdr:col>15</xdr:col>
      <xdr:colOff>133350</xdr:colOff>
      <xdr:row>64</xdr:row>
      <xdr:rowOff>109474</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3175000" y="10980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13</xdr:col>
      <xdr:colOff>120650</xdr:colOff>
      <xdr:row>64</xdr:row>
      <xdr:rowOff>94251</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2844800" y="11067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155194</xdr:rowOff>
    </xdr:from>
    <xdr:to>
      <xdr:col>11</xdr:col>
      <xdr:colOff>82550</xdr:colOff>
      <xdr:row>64</xdr:row>
      <xdr:rowOff>85344</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2286000" y="1095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69850</xdr:colOff>
      <xdr:row>64</xdr:row>
      <xdr:rowOff>70121</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955800" y="1104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164846</xdr:rowOff>
    </xdr:from>
    <xdr:to>
      <xdr:col>7</xdr:col>
      <xdr:colOff>31750</xdr:colOff>
      <xdr:row>64</xdr:row>
      <xdr:rowOff>94996</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1397000" y="1096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19050</xdr:colOff>
      <xdr:row>64</xdr:row>
      <xdr:rowOff>79773</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066800" y="11052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[200,932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前年度のざぶ～ん館源泉井の機能不全に係る維持修繕費が、平成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年度に実施した新源泉掘削工事により減少し、町民一人当たりの決算額については</a:t>
          </a:r>
          <a:r>
            <a:rPr kumimoji="1" lang="en-US" altLang="ja-JP" sz="1300">
              <a:latin typeface="ＭＳ Ｐゴシック" panose="020B0600070205080204" pitchFamily="50" charset="-128"/>
              <a:ea typeface="ＭＳ Ｐゴシック" panose="020B0600070205080204" pitchFamily="50" charset="-128"/>
            </a:rPr>
            <a:t>3,446</a:t>
          </a:r>
          <a:r>
            <a:rPr kumimoji="1" lang="ja-JP" altLang="en-US" sz="1300">
              <a:latin typeface="ＭＳ Ｐゴシック" panose="020B0600070205080204" pitchFamily="50" charset="-128"/>
              <a:ea typeface="ＭＳ Ｐゴシック" panose="020B0600070205080204" pitchFamily="50" charset="-128"/>
            </a:rPr>
            <a:t>円の減少となった。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行財政改革等により事務事業の見直しにより、</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年連続で減少しているが、依然として類似団体平均を上回る額であるため、引き続き経常経費の縮減に努める。</a:t>
          </a:r>
        </a:p>
      </xdr:txBody>
    </xdr:sp>
    <xdr:clientData/>
  </xdr:twoCellAnchor>
  <xdr:oneCellAnchor>
    <xdr:from>
      <xdr:col>3</xdr:col>
      <xdr:colOff>95250</xdr:colOff>
      <xdr:row>77</xdr:row>
      <xdr:rowOff>6350</xdr:rowOff>
    </xdr:from>
    <xdr:ext cx="349839" cy="225703"/>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707571" y="136271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6" name="人件費・物件費等の状況グラフ枠">
          <a:extLst>
            <a:ext uri="{FF2B5EF4-FFF2-40B4-BE49-F238E27FC236}">
              <a16:creationId xmlns:a16="http://schemas.microsoft.com/office/drawing/2014/main" id="{00000000-0008-0000-0300-0000BA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23</xdr:col>
      <xdr:colOff>133350</xdr:colOff>
      <xdr:row>80</xdr:row>
      <xdr:rowOff>72188</xdr:rowOff>
    </xdr:from>
    <xdr:to>
      <xdr:col>23</xdr:col>
      <xdr:colOff>133350</xdr:colOff>
      <xdr:row>88</xdr:row>
      <xdr:rowOff>128549</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flipV="1">
          <a:off x="4953000" y="13788188"/>
          <a:ext cx="0" cy="14279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100626</xdr:rowOff>
    </xdr:from>
    <xdr:ext cx="762000" cy="259045"/>
    <xdr:sp macro="" textlink="">
      <xdr:nvSpPr>
        <xdr:cNvPr id="188" name="人件費・物件費等の状況最小値テキスト">
          <a:extLst>
            <a:ext uri="{FF2B5EF4-FFF2-40B4-BE49-F238E27FC236}">
              <a16:creationId xmlns:a16="http://schemas.microsoft.com/office/drawing/2014/main" id="{00000000-0008-0000-0300-0000BC000000}"/>
            </a:ext>
          </a:extLst>
        </xdr:cNvPr>
        <xdr:cNvSpPr txBox="1"/>
      </xdr:nvSpPr>
      <xdr:spPr>
        <a:xfrm>
          <a:off x="5041900" y="15188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451,964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128549</xdr:rowOff>
    </xdr:from>
    <xdr:to>
      <xdr:col>24</xdr:col>
      <xdr:colOff>12700</xdr:colOff>
      <xdr:row>88</xdr:row>
      <xdr:rowOff>128549</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4864100" y="15216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158565</xdr:rowOff>
    </xdr:from>
    <xdr:ext cx="762000" cy="259045"/>
    <xdr:sp macro="" textlink="">
      <xdr:nvSpPr>
        <xdr:cNvPr id="190" name="人件費・物件費等の状況最大値テキスト">
          <a:extLst>
            <a:ext uri="{FF2B5EF4-FFF2-40B4-BE49-F238E27FC236}">
              <a16:creationId xmlns:a16="http://schemas.microsoft.com/office/drawing/2014/main" id="{00000000-0008-0000-0300-0000BE000000}"/>
            </a:ext>
          </a:extLst>
        </xdr:cNvPr>
        <xdr:cNvSpPr txBox="1"/>
      </xdr:nvSpPr>
      <xdr:spPr>
        <a:xfrm>
          <a:off x="5041900" y="13531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72188</xdr:rowOff>
    </xdr:from>
    <xdr:to>
      <xdr:col>24</xdr:col>
      <xdr:colOff>12700</xdr:colOff>
      <xdr:row>80</xdr:row>
      <xdr:rowOff>72188</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3788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147681</xdr:rowOff>
    </xdr:from>
    <xdr:to>
      <xdr:col>23</xdr:col>
      <xdr:colOff>133350</xdr:colOff>
      <xdr:row>82</xdr:row>
      <xdr:rowOff>161541</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114800" y="14206581"/>
          <a:ext cx="838200" cy="13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5700</xdr:rowOff>
    </xdr:from>
    <xdr:ext cx="762000" cy="259045"/>
    <xdr:sp macro="" textlink="">
      <xdr:nvSpPr>
        <xdr:cNvPr id="193" name="人件費・物件費等の状況平均値テキスト">
          <a:extLst>
            <a:ext uri="{FF2B5EF4-FFF2-40B4-BE49-F238E27FC236}">
              <a16:creationId xmlns:a16="http://schemas.microsoft.com/office/drawing/2014/main" id="{00000000-0008-0000-0300-0000C1000000}"/>
            </a:ext>
          </a:extLst>
        </xdr:cNvPr>
        <xdr:cNvSpPr txBox="1"/>
      </xdr:nvSpPr>
      <xdr:spPr>
        <a:xfrm>
          <a:off x="5041900" y="138931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160623</xdr:rowOff>
    </xdr:from>
    <xdr:to>
      <xdr:col>23</xdr:col>
      <xdr:colOff>184150</xdr:colOff>
      <xdr:row>82</xdr:row>
      <xdr:rowOff>90773</xdr:rowOff>
    </xdr:to>
    <xdr:sp macro="" textlink="">
      <xdr:nvSpPr>
        <xdr:cNvPr id="194" name="フローチャート: 判断 193">
          <a:extLst>
            <a:ext uri="{FF2B5EF4-FFF2-40B4-BE49-F238E27FC236}">
              <a16:creationId xmlns:a16="http://schemas.microsoft.com/office/drawing/2014/main" id="{00000000-0008-0000-0300-0000C2000000}"/>
            </a:ext>
          </a:extLst>
        </xdr:cNvPr>
        <xdr:cNvSpPr/>
      </xdr:nvSpPr>
      <xdr:spPr>
        <a:xfrm>
          <a:off x="4902200" y="14048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82550</xdr:colOff>
      <xdr:row>82</xdr:row>
      <xdr:rowOff>161541</xdr:rowOff>
    </xdr:from>
    <xdr:to>
      <xdr:col>19</xdr:col>
      <xdr:colOff>133350</xdr:colOff>
      <xdr:row>83</xdr:row>
      <xdr:rowOff>7677</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flipV="1">
          <a:off x="3225800" y="14220441"/>
          <a:ext cx="889000" cy="17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161745</xdr:rowOff>
    </xdr:from>
    <xdr:to>
      <xdr:col>19</xdr:col>
      <xdr:colOff>184150</xdr:colOff>
      <xdr:row>82</xdr:row>
      <xdr:rowOff>91895</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4064000" y="14049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17</xdr:col>
      <xdr:colOff>171450</xdr:colOff>
      <xdr:row>80</xdr:row>
      <xdr:rowOff>102072</xdr:rowOff>
    </xdr:from>
    <xdr:ext cx="736600" cy="259045"/>
    <xdr:sp macro="" textlink="">
      <xdr:nvSpPr>
        <xdr:cNvPr id="197" name="テキスト ボックス 196">
          <a:extLst>
            <a:ext uri="{FF2B5EF4-FFF2-40B4-BE49-F238E27FC236}">
              <a16:creationId xmlns:a16="http://schemas.microsoft.com/office/drawing/2014/main" id="{00000000-0008-0000-0300-0000C5000000}"/>
            </a:ext>
          </a:extLst>
        </xdr:cNvPr>
        <xdr:cNvSpPr txBox="1"/>
      </xdr:nvSpPr>
      <xdr:spPr>
        <a:xfrm>
          <a:off x="3733800" y="138180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2102</xdr:rowOff>
    </xdr:from>
    <xdr:to>
      <xdr:col>15</xdr:col>
      <xdr:colOff>82550</xdr:colOff>
      <xdr:row>83</xdr:row>
      <xdr:rowOff>7677</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2336800" y="14232452"/>
          <a:ext cx="889000" cy="5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157514</xdr:rowOff>
    </xdr:from>
    <xdr:to>
      <xdr:col>15</xdr:col>
      <xdr:colOff>133350</xdr:colOff>
      <xdr:row>82</xdr:row>
      <xdr:rowOff>87664</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3175000" y="14044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13</xdr:col>
      <xdr:colOff>120650</xdr:colOff>
      <xdr:row>80</xdr:row>
      <xdr:rowOff>97841</xdr:rowOff>
    </xdr:from>
    <xdr:ext cx="7620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2844800" y="13813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2102</xdr:rowOff>
    </xdr:from>
    <xdr:to>
      <xdr:col>11</xdr:col>
      <xdr:colOff>31750</xdr:colOff>
      <xdr:row>83</xdr:row>
      <xdr:rowOff>68247</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flipV="1">
          <a:off x="1447800" y="14232452"/>
          <a:ext cx="889000" cy="66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164323</xdr:rowOff>
    </xdr:from>
    <xdr:to>
      <xdr:col>11</xdr:col>
      <xdr:colOff>82550</xdr:colOff>
      <xdr:row>82</xdr:row>
      <xdr:rowOff>94473</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2286000" y="14051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69850</xdr:colOff>
      <xdr:row>80</xdr:row>
      <xdr:rowOff>104650</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1955800" y="13820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26691</xdr:rowOff>
    </xdr:from>
    <xdr:to>
      <xdr:col>7</xdr:col>
      <xdr:colOff>31750</xdr:colOff>
      <xdr:row>82</xdr:row>
      <xdr:rowOff>128291</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1397000" y="14085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19050</xdr:colOff>
      <xdr:row>80</xdr:row>
      <xdr:rowOff>138468</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066800" y="13854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96881</xdr:rowOff>
    </xdr:from>
    <xdr:to>
      <xdr:col>23</xdr:col>
      <xdr:colOff>184150</xdr:colOff>
      <xdr:row>83</xdr:row>
      <xdr:rowOff>27031</xdr:rowOff>
    </xdr:to>
    <xdr:sp macro="" textlink="">
      <xdr:nvSpPr>
        <xdr:cNvPr id="211" name="楕円 210">
          <a:extLst>
            <a:ext uri="{FF2B5EF4-FFF2-40B4-BE49-F238E27FC236}">
              <a16:creationId xmlns:a16="http://schemas.microsoft.com/office/drawing/2014/main" id="{00000000-0008-0000-0300-0000D3000000}"/>
            </a:ext>
          </a:extLst>
        </xdr:cNvPr>
        <xdr:cNvSpPr/>
      </xdr:nvSpPr>
      <xdr:spPr>
        <a:xfrm>
          <a:off x="4902200" y="14155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24</xdr:col>
      <xdr:colOff>12700</xdr:colOff>
      <xdr:row>82</xdr:row>
      <xdr:rowOff>68958</xdr:rowOff>
    </xdr:from>
    <xdr:ext cx="762000" cy="259045"/>
    <xdr:sp macro="" textlink="">
      <xdr:nvSpPr>
        <xdr:cNvPr id="212" name="人件費・物件費等の状況該当値テキスト">
          <a:extLst>
            <a:ext uri="{FF2B5EF4-FFF2-40B4-BE49-F238E27FC236}">
              <a16:creationId xmlns:a16="http://schemas.microsoft.com/office/drawing/2014/main" id="{00000000-0008-0000-0300-0000D4000000}"/>
            </a:ext>
          </a:extLst>
        </xdr:cNvPr>
        <xdr:cNvSpPr txBox="1"/>
      </xdr:nvSpPr>
      <xdr:spPr>
        <a:xfrm>
          <a:off x="5041900" y="14127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110741</xdr:rowOff>
    </xdr:from>
    <xdr:to>
      <xdr:col>19</xdr:col>
      <xdr:colOff>184150</xdr:colOff>
      <xdr:row>83</xdr:row>
      <xdr:rowOff>40891</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4064000" y="14169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17</xdr:col>
      <xdr:colOff>171450</xdr:colOff>
      <xdr:row>83</xdr:row>
      <xdr:rowOff>25668</xdr:rowOff>
    </xdr:from>
    <xdr:ext cx="7366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733800" y="142560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128327</xdr:rowOff>
    </xdr:from>
    <xdr:to>
      <xdr:col>15</xdr:col>
      <xdr:colOff>133350</xdr:colOff>
      <xdr:row>83</xdr:row>
      <xdr:rowOff>58477</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3175000" y="14187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13</xdr:col>
      <xdr:colOff>120650</xdr:colOff>
      <xdr:row>83</xdr:row>
      <xdr:rowOff>43254</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2844800" y="14273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122752</xdr:rowOff>
    </xdr:from>
    <xdr:to>
      <xdr:col>11</xdr:col>
      <xdr:colOff>82550</xdr:colOff>
      <xdr:row>83</xdr:row>
      <xdr:rowOff>52902</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2286000" y="14181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69850</xdr:colOff>
      <xdr:row>83</xdr:row>
      <xdr:rowOff>37679</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1955800" y="14268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17447</xdr:rowOff>
    </xdr:from>
    <xdr:to>
      <xdr:col>7</xdr:col>
      <xdr:colOff>31750</xdr:colOff>
      <xdr:row>83</xdr:row>
      <xdr:rowOff>119047</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1397000" y="14247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19050</xdr:colOff>
      <xdr:row>83</xdr:row>
      <xdr:rowOff>103824</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066800" y="14334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1" name="正方形/長方形 220">
          <a:extLst>
            <a:ext uri="{FF2B5EF4-FFF2-40B4-BE49-F238E27FC236}">
              <a16:creationId xmlns:a16="http://schemas.microsoft.com/office/drawing/2014/main" id="{00000000-0008-0000-0300-0000DD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3" name="テキスト ボックス 232">
          <a:extLst>
            <a:ext uri="{FF2B5EF4-FFF2-40B4-BE49-F238E27FC236}">
              <a16:creationId xmlns:a16="http://schemas.microsoft.com/office/drawing/2014/main" id="{00000000-0008-0000-0300-0000E9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nSpc>
              <a:spcPts val="1500"/>
            </a:lnSpc>
          </a:pPr>
          <a:r>
            <a:rPr kumimoji="1" lang="ja-JP" altLang="en-US" sz="1300">
              <a:latin typeface="ＭＳ Ｐゴシック" panose="020B0600070205080204" pitchFamily="50" charset="-128"/>
              <a:ea typeface="ＭＳ Ｐゴシック" panose="020B0600070205080204" pitchFamily="50" charset="-128"/>
            </a:rPr>
            <a:t>　前年度から職員数は増加しているものの、昇給・昇格等の運用によりラスパイレス指数については、前年度比ではほぼ横ばいとなっている。</a:t>
          </a:r>
          <a:endParaRPr kumimoji="1" lang="en-US" altLang="ja-JP" sz="1300">
            <a:latin typeface="ＭＳ Ｐゴシック" panose="020B0600070205080204" pitchFamily="50" charset="-128"/>
            <a:ea typeface="ＭＳ Ｐゴシック" panose="020B0600070205080204" pitchFamily="50" charset="-128"/>
          </a:endParaRPr>
        </a:p>
        <a:p>
          <a:pPr>
            <a:lnSpc>
              <a:spcPts val="1400"/>
            </a:lnSpc>
          </a:pPr>
          <a:r>
            <a:rPr kumimoji="1" lang="ja-JP" altLang="en-US" sz="1300">
              <a:latin typeface="ＭＳ Ｐゴシック" panose="020B0600070205080204" pitchFamily="50" charset="-128"/>
              <a:ea typeface="ＭＳ Ｐゴシック" panose="020B0600070205080204" pitchFamily="50" charset="-128"/>
            </a:rPr>
            <a:t>　引き続き、給与の適正化を図りながら類似団体平均値の水準を維持できるよう努める。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4" name="直線コネクタ 233">
          <a:extLst>
            <a:ext uri="{FF2B5EF4-FFF2-40B4-BE49-F238E27FC236}">
              <a16:creationId xmlns:a16="http://schemas.microsoft.com/office/drawing/2014/main" id="{00000000-0008-0000-0300-0000EA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0" name="給与水準   （国との比較）グラフ枠">
          <a:extLst>
            <a:ext uri="{FF2B5EF4-FFF2-40B4-BE49-F238E27FC236}">
              <a16:creationId xmlns:a16="http://schemas.microsoft.com/office/drawing/2014/main" id="{00000000-0008-0000-0300-0000FA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81</xdr:col>
      <xdr:colOff>44450</xdr:colOff>
      <xdr:row>81</xdr:row>
      <xdr:rowOff>51102</xdr:rowOff>
    </xdr:from>
    <xdr:to>
      <xdr:col>81</xdr:col>
      <xdr:colOff>44450</xdr:colOff>
      <xdr:row>89</xdr:row>
      <xdr:rowOff>12398</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flipV="1">
          <a:off x="17018000" y="13938552"/>
          <a:ext cx="0" cy="13328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155925</xdr:rowOff>
    </xdr:from>
    <xdr:ext cx="762000" cy="259045"/>
    <xdr:sp macro="" textlink="">
      <xdr:nvSpPr>
        <xdr:cNvPr id="252" name="給与水準   （国との比較）最小値テキスト">
          <a:extLst>
            <a:ext uri="{FF2B5EF4-FFF2-40B4-BE49-F238E27FC236}">
              <a16:creationId xmlns:a16="http://schemas.microsoft.com/office/drawing/2014/main" id="{00000000-0008-0000-0300-0000FC000000}"/>
            </a:ext>
          </a:extLst>
        </xdr:cNvPr>
        <xdr:cNvSpPr txBox="1"/>
      </xdr:nvSpPr>
      <xdr:spPr>
        <a:xfrm>
          <a:off x="17106900" y="1524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12398</xdr:rowOff>
    </xdr:from>
    <xdr:to>
      <xdr:col>81</xdr:col>
      <xdr:colOff>133350</xdr:colOff>
      <xdr:row>89</xdr:row>
      <xdr:rowOff>12398</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929100" y="1527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137479</xdr:rowOff>
    </xdr:from>
    <xdr:ext cx="762000" cy="259045"/>
    <xdr:sp macro="" textlink="">
      <xdr:nvSpPr>
        <xdr:cNvPr id="254" name="給与水準   （国との比較）最大値テキスト">
          <a:extLst>
            <a:ext uri="{FF2B5EF4-FFF2-40B4-BE49-F238E27FC236}">
              <a16:creationId xmlns:a16="http://schemas.microsoft.com/office/drawing/2014/main" id="{00000000-0008-0000-0300-0000FE000000}"/>
            </a:ext>
          </a:extLst>
        </xdr:cNvPr>
        <xdr:cNvSpPr txBox="1"/>
      </xdr:nvSpPr>
      <xdr:spPr>
        <a:xfrm>
          <a:off x="17106900" y="13682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51102</xdr:rowOff>
    </xdr:from>
    <xdr:to>
      <xdr:col>81</xdr:col>
      <xdr:colOff>133350</xdr:colOff>
      <xdr:row>81</xdr:row>
      <xdr:rowOff>51102</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3938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78618</xdr:rowOff>
    </xdr:from>
    <xdr:to>
      <xdr:col>81</xdr:col>
      <xdr:colOff>44450</xdr:colOff>
      <xdr:row>86</xdr:row>
      <xdr:rowOff>113091</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6179800" y="14823318"/>
          <a:ext cx="838200" cy="34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22877</xdr:rowOff>
    </xdr:from>
    <xdr:ext cx="762000" cy="259045"/>
    <xdr:sp macro="" textlink="">
      <xdr:nvSpPr>
        <xdr:cNvPr id="257" name="給与水準   （国との比較）平均値テキスト">
          <a:extLst>
            <a:ext uri="{FF2B5EF4-FFF2-40B4-BE49-F238E27FC236}">
              <a16:creationId xmlns:a16="http://schemas.microsoft.com/office/drawing/2014/main" id="{00000000-0008-0000-0300-000001010000}"/>
            </a:ext>
          </a:extLst>
        </xdr:cNvPr>
        <xdr:cNvSpPr txBox="1"/>
      </xdr:nvSpPr>
      <xdr:spPr>
        <a:xfrm>
          <a:off x="17106900" y="1476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58" name="フローチャート: 判断 257">
          <a:extLst>
            <a:ext uri="{FF2B5EF4-FFF2-40B4-BE49-F238E27FC236}">
              <a16:creationId xmlns:a16="http://schemas.microsoft.com/office/drawing/2014/main" id="{00000000-0008-0000-0300-000002010000}"/>
            </a:ext>
          </a:extLst>
        </xdr:cNvPr>
        <xdr:cNvSpPr/>
      </xdr:nvSpPr>
      <xdr:spPr>
        <a:xfrm>
          <a:off x="169672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72</xdr:col>
      <xdr:colOff>203200</xdr:colOff>
      <xdr:row>86</xdr:row>
      <xdr:rowOff>21166</xdr:rowOff>
    </xdr:from>
    <xdr:to>
      <xdr:col>77</xdr:col>
      <xdr:colOff>44450</xdr:colOff>
      <xdr:row>86</xdr:row>
      <xdr:rowOff>113091</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5290800" y="14765866"/>
          <a:ext cx="889000" cy="91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39309</xdr:rowOff>
    </xdr:from>
    <xdr:to>
      <xdr:col>77</xdr:col>
      <xdr:colOff>95250</xdr:colOff>
      <xdr:row>86</xdr:row>
      <xdr:rowOff>140909</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129000" y="1478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75</xdr:col>
      <xdr:colOff>82550</xdr:colOff>
      <xdr:row>84</xdr:row>
      <xdr:rowOff>151086</xdr:rowOff>
    </xdr:from>
    <xdr:ext cx="7366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5798800" y="145528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123673</xdr:rowOff>
    </xdr:from>
    <xdr:to>
      <xdr:col>72</xdr:col>
      <xdr:colOff>203200</xdr:colOff>
      <xdr:row>86</xdr:row>
      <xdr:rowOff>21166</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4401800" y="14696923"/>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27818</xdr:rowOff>
    </xdr:from>
    <xdr:to>
      <xdr:col>73</xdr:col>
      <xdr:colOff>44450</xdr:colOff>
      <xdr:row>86</xdr:row>
      <xdr:rowOff>129418</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5240000" y="14772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71</xdr:col>
      <xdr:colOff>31750</xdr:colOff>
      <xdr:row>86</xdr:row>
      <xdr:rowOff>114195</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909800" y="14858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123673</xdr:rowOff>
    </xdr:from>
    <xdr:to>
      <xdr:col>68</xdr:col>
      <xdr:colOff>152400</xdr:colOff>
      <xdr:row>86</xdr:row>
      <xdr:rowOff>44148</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flipV="1">
          <a:off x="13512800" y="14696923"/>
          <a:ext cx="889000" cy="91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16329</xdr:rowOff>
    </xdr:from>
    <xdr:to>
      <xdr:col>68</xdr:col>
      <xdr:colOff>203200</xdr:colOff>
      <xdr:row>86</xdr:row>
      <xdr:rowOff>117929</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4351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66</xdr:col>
      <xdr:colOff>190500</xdr:colOff>
      <xdr:row>86</xdr:row>
      <xdr:rowOff>102706</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020800" y="1484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153307</xdr:rowOff>
    </xdr:from>
    <xdr:to>
      <xdr:col>64</xdr:col>
      <xdr:colOff>152400</xdr:colOff>
      <xdr:row>86</xdr:row>
      <xdr:rowOff>83457</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3462000" y="1472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62</xdr:col>
      <xdr:colOff>139700</xdr:colOff>
      <xdr:row>84</xdr:row>
      <xdr:rowOff>93634</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3131800" y="1449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27818</xdr:rowOff>
    </xdr:from>
    <xdr:to>
      <xdr:col>81</xdr:col>
      <xdr:colOff>95250</xdr:colOff>
      <xdr:row>86</xdr:row>
      <xdr:rowOff>129418</xdr:rowOff>
    </xdr:to>
    <xdr:sp macro="" textlink="">
      <xdr:nvSpPr>
        <xdr:cNvPr id="275" name="楕円 274">
          <a:extLst>
            <a:ext uri="{FF2B5EF4-FFF2-40B4-BE49-F238E27FC236}">
              <a16:creationId xmlns:a16="http://schemas.microsoft.com/office/drawing/2014/main" id="{00000000-0008-0000-0300-000013010000}"/>
            </a:ext>
          </a:extLst>
        </xdr:cNvPr>
        <xdr:cNvSpPr/>
      </xdr:nvSpPr>
      <xdr:spPr>
        <a:xfrm>
          <a:off x="16967200" y="14772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81</xdr:col>
      <xdr:colOff>133350</xdr:colOff>
      <xdr:row>85</xdr:row>
      <xdr:rowOff>44345</xdr:rowOff>
    </xdr:from>
    <xdr:ext cx="762000" cy="259045"/>
    <xdr:sp macro="" textlink="">
      <xdr:nvSpPr>
        <xdr:cNvPr id="276" name="給与水準   （国との比較）該当値テキスト">
          <a:extLst>
            <a:ext uri="{FF2B5EF4-FFF2-40B4-BE49-F238E27FC236}">
              <a16:creationId xmlns:a16="http://schemas.microsoft.com/office/drawing/2014/main" id="{00000000-0008-0000-0300-000014010000}"/>
            </a:ext>
          </a:extLst>
        </xdr:cNvPr>
        <xdr:cNvSpPr txBox="1"/>
      </xdr:nvSpPr>
      <xdr:spPr>
        <a:xfrm>
          <a:off x="17106900" y="14617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62291</xdr:rowOff>
    </xdr:from>
    <xdr:to>
      <xdr:col>77</xdr:col>
      <xdr:colOff>95250</xdr:colOff>
      <xdr:row>86</xdr:row>
      <xdr:rowOff>163891</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129000" y="14806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75</xdr:col>
      <xdr:colOff>82550</xdr:colOff>
      <xdr:row>86</xdr:row>
      <xdr:rowOff>148668</xdr:rowOff>
    </xdr:from>
    <xdr:ext cx="7366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5798800" y="148933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141816</xdr:rowOff>
    </xdr:from>
    <xdr:to>
      <xdr:col>73</xdr:col>
      <xdr:colOff>44450</xdr:colOff>
      <xdr:row>86</xdr:row>
      <xdr:rowOff>71966</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5240000" y="1471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71</xdr:col>
      <xdr:colOff>31750</xdr:colOff>
      <xdr:row>84</xdr:row>
      <xdr:rowOff>82143</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4909800" y="14483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72873</xdr:rowOff>
    </xdr:from>
    <xdr:to>
      <xdr:col>68</xdr:col>
      <xdr:colOff>203200</xdr:colOff>
      <xdr:row>86</xdr:row>
      <xdr:rowOff>3023</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4351000" y="14646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66</xdr:col>
      <xdr:colOff>190500</xdr:colOff>
      <xdr:row>84</xdr:row>
      <xdr:rowOff>13200</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020800" y="14415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164798</xdr:rowOff>
    </xdr:from>
    <xdr:to>
      <xdr:col>64</xdr:col>
      <xdr:colOff>152400</xdr:colOff>
      <xdr:row>86</xdr:row>
      <xdr:rowOff>94948</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3462000" y="14738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62</xdr:col>
      <xdr:colOff>139700</xdr:colOff>
      <xdr:row>86</xdr:row>
      <xdr:rowOff>79725</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3131800" y="14824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nSpc>
              <a:spcPts val="1500"/>
            </a:lnSpc>
          </a:pPr>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年度は、一般行政部門などで</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名の増となったが、類似団体平均とほぼ同数となっている。</a:t>
          </a:r>
          <a:endParaRPr kumimoji="1" lang="en-US" altLang="ja-JP" sz="1300">
            <a:latin typeface="ＭＳ Ｐゴシック" panose="020B0600070205080204" pitchFamily="50" charset="-128"/>
            <a:ea typeface="ＭＳ Ｐゴシック" panose="020B0600070205080204" pitchFamily="50" charset="-128"/>
          </a:endParaRPr>
        </a:p>
        <a:p>
          <a:pPr>
            <a:lnSpc>
              <a:spcPts val="1500"/>
            </a:lnSpc>
          </a:pPr>
          <a:r>
            <a:rPr kumimoji="1" lang="ja-JP" altLang="en-US" sz="1300">
              <a:latin typeface="ＭＳ Ｐゴシック" panose="020B0600070205080204" pitchFamily="50" charset="-128"/>
              <a:ea typeface="ＭＳ Ｐゴシック" panose="020B0600070205080204" pitchFamily="50" charset="-128"/>
            </a:rPr>
            <a:t>　財政状況と事務事業量を考慮しつつ、再任用職員や定年延長の動向を踏まえながら、引き続き適正な定員管理に努めていく。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149225</xdr:rowOff>
    </xdr:from>
    <xdr:ext cx="349839" cy="225703"/>
    <xdr:sp macro="" textlink="">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2456886" y="9701439"/>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9" name="直線コネクタ 298">
          <a:extLst>
            <a:ext uri="{FF2B5EF4-FFF2-40B4-BE49-F238E27FC236}">
              <a16:creationId xmlns:a16="http://schemas.microsoft.com/office/drawing/2014/main" id="{00000000-0008-0000-0300-00002B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3" name="定員管理の状況グラフ枠">
          <a:extLst>
            <a:ext uri="{FF2B5EF4-FFF2-40B4-BE49-F238E27FC236}">
              <a16:creationId xmlns:a16="http://schemas.microsoft.com/office/drawing/2014/main" id="{00000000-0008-0000-0300-000039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81</xdr:col>
      <xdr:colOff>44450</xdr:colOff>
      <xdr:row>58</xdr:row>
      <xdr:rowOff>127805</xdr:rowOff>
    </xdr:from>
    <xdr:to>
      <xdr:col>81</xdr:col>
      <xdr:colOff>44450</xdr:colOff>
      <xdr:row>67</xdr:row>
      <xdr:rowOff>126661</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flipV="1">
          <a:off x="17018000" y="10071905"/>
          <a:ext cx="0" cy="15419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98738</xdr:rowOff>
    </xdr:from>
    <xdr:ext cx="762000" cy="259045"/>
    <xdr:sp macro="" textlink="">
      <xdr:nvSpPr>
        <xdr:cNvPr id="315" name="定員管理の状況最小値テキスト">
          <a:extLst>
            <a:ext uri="{FF2B5EF4-FFF2-40B4-BE49-F238E27FC236}">
              <a16:creationId xmlns:a16="http://schemas.microsoft.com/office/drawing/2014/main" id="{00000000-0008-0000-0300-00003B010000}"/>
            </a:ext>
          </a:extLst>
        </xdr:cNvPr>
        <xdr:cNvSpPr txBox="1"/>
      </xdr:nvSpPr>
      <xdr:spPr>
        <a:xfrm>
          <a:off x="17106900" y="11585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126661</xdr:rowOff>
    </xdr:from>
    <xdr:to>
      <xdr:col>81</xdr:col>
      <xdr:colOff>133350</xdr:colOff>
      <xdr:row>67</xdr:row>
      <xdr:rowOff>126661</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6929100" y="11613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42732</xdr:rowOff>
    </xdr:from>
    <xdr:ext cx="762000" cy="259045"/>
    <xdr:sp macro="" textlink="">
      <xdr:nvSpPr>
        <xdr:cNvPr id="317" name="定員管理の状況最大値テキスト">
          <a:extLst>
            <a:ext uri="{FF2B5EF4-FFF2-40B4-BE49-F238E27FC236}">
              <a16:creationId xmlns:a16="http://schemas.microsoft.com/office/drawing/2014/main" id="{00000000-0008-0000-0300-00003D010000}"/>
            </a:ext>
          </a:extLst>
        </xdr:cNvPr>
        <xdr:cNvSpPr txBox="1"/>
      </xdr:nvSpPr>
      <xdr:spPr>
        <a:xfrm>
          <a:off x="17106900" y="9815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127805</xdr:rowOff>
    </xdr:from>
    <xdr:to>
      <xdr:col>81</xdr:col>
      <xdr:colOff>133350</xdr:colOff>
      <xdr:row>58</xdr:row>
      <xdr:rowOff>127805</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929100" y="10071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3556</xdr:rowOff>
    </xdr:from>
    <xdr:to>
      <xdr:col>81</xdr:col>
      <xdr:colOff>44450</xdr:colOff>
      <xdr:row>61</xdr:row>
      <xdr:rowOff>11599</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flipV="1">
          <a:off x="16179800" y="10462006"/>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102125</xdr:rowOff>
    </xdr:from>
    <xdr:ext cx="762000" cy="259045"/>
    <xdr:sp macro="" textlink="">
      <xdr:nvSpPr>
        <xdr:cNvPr id="320" name="定員管理の状況平均値テキスト">
          <a:extLst>
            <a:ext uri="{FF2B5EF4-FFF2-40B4-BE49-F238E27FC236}">
              <a16:creationId xmlns:a16="http://schemas.microsoft.com/office/drawing/2014/main" id="{00000000-0008-0000-0300-000040010000}"/>
            </a:ext>
          </a:extLst>
        </xdr:cNvPr>
        <xdr:cNvSpPr txBox="1"/>
      </xdr:nvSpPr>
      <xdr:spPr>
        <a:xfrm>
          <a:off x="17106900" y="102176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85598</xdr:rowOff>
    </xdr:from>
    <xdr:to>
      <xdr:col>81</xdr:col>
      <xdr:colOff>95250</xdr:colOff>
      <xdr:row>61</xdr:row>
      <xdr:rowOff>15748</xdr:rowOff>
    </xdr:to>
    <xdr:sp macro="" textlink="">
      <xdr:nvSpPr>
        <xdr:cNvPr id="321" name="フローチャート: 判断 320">
          <a:extLst>
            <a:ext uri="{FF2B5EF4-FFF2-40B4-BE49-F238E27FC236}">
              <a16:creationId xmlns:a16="http://schemas.microsoft.com/office/drawing/2014/main" id="{00000000-0008-0000-0300-000041010000}"/>
            </a:ext>
          </a:extLst>
        </xdr:cNvPr>
        <xdr:cNvSpPr/>
      </xdr:nvSpPr>
      <xdr:spPr>
        <a:xfrm>
          <a:off x="16967200" y="1037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72</xdr:col>
      <xdr:colOff>203200</xdr:colOff>
      <xdr:row>60</xdr:row>
      <xdr:rowOff>170180</xdr:rowOff>
    </xdr:from>
    <xdr:to>
      <xdr:col>77</xdr:col>
      <xdr:colOff>44450</xdr:colOff>
      <xdr:row>61</xdr:row>
      <xdr:rowOff>11599</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5290800" y="10457180"/>
          <a:ext cx="889000" cy="12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76750</xdr:rowOff>
    </xdr:from>
    <xdr:to>
      <xdr:col>77</xdr:col>
      <xdr:colOff>95250</xdr:colOff>
      <xdr:row>61</xdr:row>
      <xdr:rowOff>6900</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6129000" y="1036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75</xdr:col>
      <xdr:colOff>82550</xdr:colOff>
      <xdr:row>59</xdr:row>
      <xdr:rowOff>17077</xdr:rowOff>
    </xdr:from>
    <xdr:ext cx="7366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5798800" y="10132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154898</xdr:rowOff>
    </xdr:from>
    <xdr:to>
      <xdr:col>72</xdr:col>
      <xdr:colOff>203200</xdr:colOff>
      <xdr:row>60</xdr:row>
      <xdr:rowOff>170180</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4401800" y="10441898"/>
          <a:ext cx="889000" cy="15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70316</xdr:rowOff>
    </xdr:from>
    <xdr:to>
      <xdr:col>73</xdr:col>
      <xdr:colOff>44450</xdr:colOff>
      <xdr:row>61</xdr:row>
      <xdr:rowOff>466</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5240000" y="10357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71</xdr:col>
      <xdr:colOff>31750</xdr:colOff>
      <xdr:row>59</xdr:row>
      <xdr:rowOff>10643</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909800" y="10126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154898</xdr:rowOff>
    </xdr:from>
    <xdr:to>
      <xdr:col>68</xdr:col>
      <xdr:colOff>152400</xdr:colOff>
      <xdr:row>60</xdr:row>
      <xdr:rowOff>161332</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flipV="1">
          <a:off x="13512800" y="10441898"/>
          <a:ext cx="889000" cy="6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38946</xdr:rowOff>
    </xdr:from>
    <xdr:to>
      <xdr:col>68</xdr:col>
      <xdr:colOff>203200</xdr:colOff>
      <xdr:row>60</xdr:row>
      <xdr:rowOff>140546</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4351000" y="10325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66</xdr:col>
      <xdr:colOff>190500</xdr:colOff>
      <xdr:row>58</xdr:row>
      <xdr:rowOff>150723</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020800" y="10094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69511</xdr:rowOff>
    </xdr:from>
    <xdr:to>
      <xdr:col>64</xdr:col>
      <xdr:colOff>152400</xdr:colOff>
      <xdr:row>60</xdr:row>
      <xdr:rowOff>171111</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3462000" y="10356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62</xdr:col>
      <xdr:colOff>139700</xdr:colOff>
      <xdr:row>59</xdr:row>
      <xdr:rowOff>9838</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3131800" y="10125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124206</xdr:rowOff>
    </xdr:from>
    <xdr:to>
      <xdr:col>81</xdr:col>
      <xdr:colOff>95250</xdr:colOff>
      <xdr:row>61</xdr:row>
      <xdr:rowOff>54356</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6967200" y="10411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81</xdr:col>
      <xdr:colOff>133350</xdr:colOff>
      <xdr:row>60</xdr:row>
      <xdr:rowOff>96283</xdr:rowOff>
    </xdr:from>
    <xdr:ext cx="762000" cy="259045"/>
    <xdr:sp macro="" textlink="">
      <xdr:nvSpPr>
        <xdr:cNvPr id="339" name="定員管理の状況該当値テキスト">
          <a:extLst>
            <a:ext uri="{FF2B5EF4-FFF2-40B4-BE49-F238E27FC236}">
              <a16:creationId xmlns:a16="http://schemas.microsoft.com/office/drawing/2014/main" id="{00000000-0008-0000-0300-000053010000}"/>
            </a:ext>
          </a:extLst>
        </xdr:cNvPr>
        <xdr:cNvSpPr txBox="1"/>
      </xdr:nvSpPr>
      <xdr:spPr>
        <a:xfrm>
          <a:off x="17106900" y="10383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132249</xdr:rowOff>
    </xdr:from>
    <xdr:to>
      <xdr:col>77</xdr:col>
      <xdr:colOff>95250</xdr:colOff>
      <xdr:row>61</xdr:row>
      <xdr:rowOff>62399</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6129000" y="10419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75</xdr:col>
      <xdr:colOff>82550</xdr:colOff>
      <xdr:row>61</xdr:row>
      <xdr:rowOff>47176</xdr:rowOff>
    </xdr:from>
    <xdr:ext cx="7366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798800" y="105056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119380</xdr:rowOff>
    </xdr:from>
    <xdr:to>
      <xdr:col>73</xdr:col>
      <xdr:colOff>44450</xdr:colOff>
      <xdr:row>61</xdr:row>
      <xdr:rowOff>49530</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5240000" y="1040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71</xdr:col>
      <xdr:colOff>31750</xdr:colOff>
      <xdr:row>61</xdr:row>
      <xdr:rowOff>34307</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909800" y="1049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104098</xdr:rowOff>
    </xdr:from>
    <xdr:to>
      <xdr:col>68</xdr:col>
      <xdr:colOff>203200</xdr:colOff>
      <xdr:row>61</xdr:row>
      <xdr:rowOff>34248</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4351000" y="10391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66</xdr:col>
      <xdr:colOff>190500</xdr:colOff>
      <xdr:row>61</xdr:row>
      <xdr:rowOff>19025</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4020800" y="10477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110532</xdr:rowOff>
    </xdr:from>
    <xdr:to>
      <xdr:col>64</xdr:col>
      <xdr:colOff>152400</xdr:colOff>
      <xdr:row>61</xdr:row>
      <xdr:rowOff>40682</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3462000" y="10397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62</xdr:col>
      <xdr:colOff>139700</xdr:colOff>
      <xdr:row>61</xdr:row>
      <xdr:rowOff>25459</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3131800" y="10483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nSpc>
              <a:spcPts val="1500"/>
            </a:lnSpc>
          </a:pPr>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年に</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度の評価替えにより固定資産税が減少したため、標準財政規模が減少し、昨年度と比較して、</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ポイント増加している。</a:t>
          </a:r>
          <a:endParaRPr kumimoji="1" lang="en-US" altLang="ja-JP" sz="1300">
            <a:latin typeface="ＭＳ Ｐゴシック" panose="020B0600070205080204" pitchFamily="50" charset="-128"/>
            <a:ea typeface="ＭＳ Ｐゴシック" panose="020B0600070205080204" pitchFamily="50" charset="-128"/>
          </a:endParaRPr>
        </a:p>
        <a:p>
          <a:pPr>
            <a:lnSpc>
              <a:spcPts val="1500"/>
            </a:lnSpc>
          </a:pPr>
          <a:r>
            <a:rPr kumimoji="1" lang="ja-JP" altLang="en-US" sz="1300">
              <a:latin typeface="ＭＳ Ｐゴシック" panose="020B0600070205080204" pitchFamily="50" charset="-128"/>
              <a:ea typeface="ＭＳ Ｐゴシック" panose="020B0600070205080204" pitchFamily="50" charset="-128"/>
            </a:rPr>
            <a:t>　地方債については、引き続き、すべての会計において将来への負担を十分に見極めたうえで、計画的かつ必要最小限の発行に留めることとし、将来負担額の減少に努める。</a:t>
          </a:r>
        </a:p>
      </xdr:txBody>
    </xdr:sp>
    <xdr:clientData/>
  </xdr:twoCellAnchor>
  <xdr:oneCellAnchor>
    <xdr:from>
      <xdr:col>61</xdr:col>
      <xdr:colOff>6350</xdr:colOff>
      <xdr:row>32</xdr:row>
      <xdr:rowOff>101600</xdr:rowOff>
    </xdr:from>
    <xdr:ext cx="298543" cy="225703"/>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456886" y="5762171"/>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75" name="テキスト ボックス 374">
          <a:extLst>
            <a:ext uri="{FF2B5EF4-FFF2-40B4-BE49-F238E27FC236}">
              <a16:creationId xmlns:a16="http://schemas.microsoft.com/office/drawing/2014/main" id="{00000000-0008-0000-0300-000077010000}"/>
            </a:ext>
          </a:extLst>
        </xdr:cNvPr>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77" name="テキスト ボックス 376">
          <a:extLst>
            <a:ext uri="{FF2B5EF4-FFF2-40B4-BE49-F238E27FC236}">
              <a16:creationId xmlns:a16="http://schemas.microsoft.com/office/drawing/2014/main" id="{00000000-0008-0000-0300-000079010000}"/>
            </a:ext>
          </a:extLst>
        </xdr:cNvPr>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a:extLst>
            <a:ext uri="{FF2B5EF4-FFF2-40B4-BE49-F238E27FC236}">
              <a16:creationId xmlns:a16="http://schemas.microsoft.com/office/drawing/2014/main" id="{00000000-0008-0000-0300-00007A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81</xdr:col>
      <xdr:colOff>44450</xdr:colOff>
      <xdr:row>36</xdr:row>
      <xdr:rowOff>54428</xdr:rowOff>
    </xdr:from>
    <xdr:to>
      <xdr:col>81</xdr:col>
      <xdr:colOff>44450</xdr:colOff>
      <xdr:row>44</xdr:row>
      <xdr:rowOff>165100</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flipV="1">
          <a:off x="17018000" y="6226628"/>
          <a:ext cx="0" cy="14822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137177</xdr:rowOff>
    </xdr:from>
    <xdr:ext cx="762000" cy="259045"/>
    <xdr:sp macro="" textlink="">
      <xdr:nvSpPr>
        <xdr:cNvPr id="380" name="公債費負担の状況最小値テキスト">
          <a:extLst>
            <a:ext uri="{FF2B5EF4-FFF2-40B4-BE49-F238E27FC236}">
              <a16:creationId xmlns:a16="http://schemas.microsoft.com/office/drawing/2014/main" id="{00000000-0008-0000-0300-00007C010000}"/>
            </a:ext>
          </a:extLst>
        </xdr:cNvPr>
        <xdr:cNvSpPr txBox="1"/>
      </xdr:nvSpPr>
      <xdr:spPr>
        <a:xfrm>
          <a:off x="17106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165100</xdr:rowOff>
    </xdr:from>
    <xdr:to>
      <xdr:col>81</xdr:col>
      <xdr:colOff>133350</xdr:colOff>
      <xdr:row>44</xdr:row>
      <xdr:rowOff>165100</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929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140805</xdr:rowOff>
    </xdr:from>
    <xdr:ext cx="762000" cy="259045"/>
    <xdr:sp macro="" textlink="">
      <xdr:nvSpPr>
        <xdr:cNvPr id="382" name="公債費負担の状況最大値テキスト">
          <a:extLst>
            <a:ext uri="{FF2B5EF4-FFF2-40B4-BE49-F238E27FC236}">
              <a16:creationId xmlns:a16="http://schemas.microsoft.com/office/drawing/2014/main" id="{00000000-0008-0000-0300-00007E010000}"/>
            </a:ext>
          </a:extLst>
        </xdr:cNvPr>
        <xdr:cNvSpPr txBox="1"/>
      </xdr:nvSpPr>
      <xdr:spPr>
        <a:xfrm>
          <a:off x="17106900" y="59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54428</xdr:rowOff>
    </xdr:from>
    <xdr:to>
      <xdr:col>81</xdr:col>
      <xdr:colOff>133350</xdr:colOff>
      <xdr:row>36</xdr:row>
      <xdr:rowOff>54428</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6929100" y="622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102205</xdr:rowOff>
    </xdr:from>
    <xdr:to>
      <xdr:col>81</xdr:col>
      <xdr:colOff>44450</xdr:colOff>
      <xdr:row>39</xdr:row>
      <xdr:rowOff>68641</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179800" y="6617305"/>
          <a:ext cx="8382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58860</xdr:rowOff>
    </xdr:from>
    <xdr:ext cx="762000" cy="259045"/>
    <xdr:sp macro="" textlink="">
      <xdr:nvSpPr>
        <xdr:cNvPr id="385" name="公債費負担の状況平均値テキスト">
          <a:extLst>
            <a:ext uri="{FF2B5EF4-FFF2-40B4-BE49-F238E27FC236}">
              <a16:creationId xmlns:a16="http://schemas.microsoft.com/office/drawing/2014/main" id="{00000000-0008-0000-0300-000081010000}"/>
            </a:ext>
          </a:extLst>
        </xdr:cNvPr>
        <xdr:cNvSpPr txBox="1"/>
      </xdr:nvSpPr>
      <xdr:spPr>
        <a:xfrm>
          <a:off x="17106900" y="67454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86783</xdr:rowOff>
    </xdr:from>
    <xdr:to>
      <xdr:col>81</xdr:col>
      <xdr:colOff>95250</xdr:colOff>
      <xdr:row>40</xdr:row>
      <xdr:rowOff>16933</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6967200" y="677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72</xdr:col>
      <xdr:colOff>203200</xdr:colOff>
      <xdr:row>37</xdr:row>
      <xdr:rowOff>147260</xdr:rowOff>
    </xdr:from>
    <xdr:to>
      <xdr:col>77</xdr:col>
      <xdr:colOff>44450</xdr:colOff>
      <xdr:row>38</xdr:row>
      <xdr:rowOff>102205</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5290800" y="6490910"/>
          <a:ext cx="889000" cy="126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86783</xdr:rowOff>
    </xdr:from>
    <xdr:to>
      <xdr:col>77</xdr:col>
      <xdr:colOff>95250</xdr:colOff>
      <xdr:row>40</xdr:row>
      <xdr:rowOff>16933</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6129000" y="677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75</xdr:col>
      <xdr:colOff>82550</xdr:colOff>
      <xdr:row>40</xdr:row>
      <xdr:rowOff>1710</xdr:rowOff>
    </xdr:from>
    <xdr:ext cx="7366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5798800" y="68597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36</xdr:row>
      <xdr:rowOff>146352</xdr:rowOff>
    </xdr:from>
    <xdr:to>
      <xdr:col>72</xdr:col>
      <xdr:colOff>203200</xdr:colOff>
      <xdr:row>37</xdr:row>
      <xdr:rowOff>147260</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a:off x="14401800" y="6318552"/>
          <a:ext cx="889000" cy="172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98274</xdr:rowOff>
    </xdr:from>
    <xdr:to>
      <xdr:col>73</xdr:col>
      <xdr:colOff>44450</xdr:colOff>
      <xdr:row>40</xdr:row>
      <xdr:rowOff>28424</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5240000" y="6784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71</xdr:col>
      <xdr:colOff>31750</xdr:colOff>
      <xdr:row>40</xdr:row>
      <xdr:rowOff>13201</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909800" y="6871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36</xdr:row>
      <xdr:rowOff>65919</xdr:rowOff>
    </xdr:from>
    <xdr:to>
      <xdr:col>68</xdr:col>
      <xdr:colOff>152400</xdr:colOff>
      <xdr:row>36</xdr:row>
      <xdr:rowOff>146352</xdr:rowOff>
    </xdr:to>
    <xdr:cxnSp macro="">
      <xdr:nvCxnSpPr>
        <xdr:cNvPr id="393" name="直線コネクタ 392">
          <a:extLst>
            <a:ext uri="{FF2B5EF4-FFF2-40B4-BE49-F238E27FC236}">
              <a16:creationId xmlns:a16="http://schemas.microsoft.com/office/drawing/2014/main" id="{00000000-0008-0000-0300-000089010000}"/>
            </a:ext>
          </a:extLst>
        </xdr:cNvPr>
        <xdr:cNvCxnSpPr/>
      </xdr:nvCxnSpPr>
      <xdr:spPr>
        <a:xfrm>
          <a:off x="13512800" y="6238119"/>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109765</xdr:rowOff>
    </xdr:from>
    <xdr:to>
      <xdr:col>68</xdr:col>
      <xdr:colOff>203200</xdr:colOff>
      <xdr:row>40</xdr:row>
      <xdr:rowOff>39915</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4351000" y="679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66</xdr:col>
      <xdr:colOff>190500</xdr:colOff>
      <xdr:row>40</xdr:row>
      <xdr:rowOff>24692</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4020800" y="6882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17841</xdr:rowOff>
    </xdr:from>
    <xdr:to>
      <xdr:col>64</xdr:col>
      <xdr:colOff>152400</xdr:colOff>
      <xdr:row>39</xdr:row>
      <xdr:rowOff>119441</xdr:rowOff>
    </xdr:to>
    <xdr:sp macro="" textlink="">
      <xdr:nvSpPr>
        <xdr:cNvPr id="396" name="フローチャート: 判断 395">
          <a:extLst>
            <a:ext uri="{FF2B5EF4-FFF2-40B4-BE49-F238E27FC236}">
              <a16:creationId xmlns:a16="http://schemas.microsoft.com/office/drawing/2014/main" id="{00000000-0008-0000-0300-00008C010000}"/>
            </a:ext>
          </a:extLst>
        </xdr:cNvPr>
        <xdr:cNvSpPr/>
      </xdr:nvSpPr>
      <xdr:spPr>
        <a:xfrm>
          <a:off x="13462000" y="6704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62</xdr:col>
      <xdr:colOff>139700</xdr:colOff>
      <xdr:row>39</xdr:row>
      <xdr:rowOff>104218</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3131800" y="6790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17841</xdr:rowOff>
    </xdr:from>
    <xdr:to>
      <xdr:col>81</xdr:col>
      <xdr:colOff>95250</xdr:colOff>
      <xdr:row>39</xdr:row>
      <xdr:rowOff>119441</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6967200" y="6704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81</xdr:col>
      <xdr:colOff>133350</xdr:colOff>
      <xdr:row>38</xdr:row>
      <xdr:rowOff>34368</xdr:rowOff>
    </xdr:from>
    <xdr:ext cx="762000" cy="259045"/>
    <xdr:sp macro="" textlink="">
      <xdr:nvSpPr>
        <xdr:cNvPr id="404" name="公債費負担の状況該当値テキスト">
          <a:extLst>
            <a:ext uri="{FF2B5EF4-FFF2-40B4-BE49-F238E27FC236}">
              <a16:creationId xmlns:a16="http://schemas.microsoft.com/office/drawing/2014/main" id="{00000000-0008-0000-0300-000094010000}"/>
            </a:ext>
          </a:extLst>
        </xdr:cNvPr>
        <xdr:cNvSpPr txBox="1"/>
      </xdr:nvSpPr>
      <xdr:spPr>
        <a:xfrm>
          <a:off x="17106900" y="6549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51405</xdr:rowOff>
    </xdr:from>
    <xdr:to>
      <xdr:col>77</xdr:col>
      <xdr:colOff>95250</xdr:colOff>
      <xdr:row>38</xdr:row>
      <xdr:rowOff>153005</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6129000" y="6566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75</xdr:col>
      <xdr:colOff>82550</xdr:colOff>
      <xdr:row>36</xdr:row>
      <xdr:rowOff>163182</xdr:rowOff>
    </xdr:from>
    <xdr:ext cx="7366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5798800" y="63353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96460</xdr:rowOff>
    </xdr:from>
    <xdr:to>
      <xdr:col>73</xdr:col>
      <xdr:colOff>44450</xdr:colOff>
      <xdr:row>38</xdr:row>
      <xdr:rowOff>26609</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5240000" y="644011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71</xdr:col>
      <xdr:colOff>31750</xdr:colOff>
      <xdr:row>36</xdr:row>
      <xdr:rowOff>36787</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4909800" y="6208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95552</xdr:rowOff>
    </xdr:from>
    <xdr:to>
      <xdr:col>68</xdr:col>
      <xdr:colOff>203200</xdr:colOff>
      <xdr:row>37</xdr:row>
      <xdr:rowOff>25702</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4351000" y="6267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66</xdr:col>
      <xdr:colOff>190500</xdr:colOff>
      <xdr:row>35</xdr:row>
      <xdr:rowOff>35879</xdr:rowOff>
    </xdr:from>
    <xdr:ext cx="7620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4020800" y="6036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15119</xdr:rowOff>
    </xdr:from>
    <xdr:to>
      <xdr:col>64</xdr:col>
      <xdr:colOff>152400</xdr:colOff>
      <xdr:row>36</xdr:row>
      <xdr:rowOff>116719</xdr:rowOff>
    </xdr:to>
    <xdr:sp macro="" textlink="">
      <xdr:nvSpPr>
        <xdr:cNvPr id="411" name="楕円 410">
          <a:extLst>
            <a:ext uri="{FF2B5EF4-FFF2-40B4-BE49-F238E27FC236}">
              <a16:creationId xmlns:a16="http://schemas.microsoft.com/office/drawing/2014/main" id="{00000000-0008-0000-0300-00009B010000}"/>
            </a:ext>
          </a:extLst>
        </xdr:cNvPr>
        <xdr:cNvSpPr/>
      </xdr:nvSpPr>
      <xdr:spPr>
        <a:xfrm>
          <a:off x="13462000" y="6187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62</xdr:col>
      <xdr:colOff>139700</xdr:colOff>
      <xdr:row>34</xdr:row>
      <xdr:rowOff>126896</xdr:rowOff>
    </xdr:from>
    <xdr:ext cx="762000" cy="259045"/>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3131800" y="5956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nSpc>
              <a:spcPts val="1500"/>
            </a:lnSpc>
          </a:pPr>
          <a:r>
            <a:rPr kumimoji="1" lang="ja-JP" altLang="en-US" sz="1300">
              <a:latin typeface="ＭＳ Ｐゴシック" panose="020B0600070205080204" pitchFamily="50" charset="-128"/>
              <a:ea typeface="ＭＳ Ｐゴシック" panose="020B0600070205080204" pitchFamily="50" charset="-128"/>
            </a:rPr>
            <a:t>　一般会計における地方債残高は昨年度と比較して減少し、基金残高も増加している一方で、評価替えによる固定資産税の減少により、標準財政規模が減少し、</a:t>
          </a:r>
          <a:r>
            <a:rPr kumimoji="1" lang="en-US" altLang="ja-JP" sz="1300">
              <a:latin typeface="ＭＳ Ｐゴシック" panose="020B0600070205080204" pitchFamily="50" charset="-128"/>
              <a:ea typeface="ＭＳ Ｐゴシック" panose="020B0600070205080204" pitchFamily="50" charset="-128"/>
            </a:rPr>
            <a:t>3.5</a:t>
          </a:r>
          <a:r>
            <a:rPr kumimoji="1" lang="ja-JP" altLang="en-US" sz="1300">
              <a:latin typeface="ＭＳ Ｐゴシック" panose="020B0600070205080204" pitchFamily="50" charset="-128"/>
              <a:ea typeface="ＭＳ Ｐゴシック" panose="020B0600070205080204" pitchFamily="50" charset="-128"/>
            </a:rPr>
            <a:t>ポイント増加している。引き続き類似団体を上回る数値となっているため、地方債の発行については計画的かつ必要最低限の発行に留めることとし、将来負担額の減少に努める。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456886" y="1832429"/>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2" name="将来負担の状況グラフ枠">
          <a:extLst>
            <a:ext uri="{FF2B5EF4-FFF2-40B4-BE49-F238E27FC236}">
              <a16:creationId xmlns:a16="http://schemas.microsoft.com/office/drawing/2014/main" id="{00000000-0008-0000-0300-0000BA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81</xdr:col>
      <xdr:colOff>44450</xdr:colOff>
      <xdr:row>13</xdr:row>
      <xdr:rowOff>84364</xdr:rowOff>
    </xdr:from>
    <xdr:to>
      <xdr:col>81</xdr:col>
      <xdr:colOff>44450</xdr:colOff>
      <xdr:row>22</xdr:row>
      <xdr:rowOff>166068</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flipV="1">
          <a:off x="17018000" y="2313214"/>
          <a:ext cx="0" cy="16247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138145</xdr:rowOff>
    </xdr:from>
    <xdr:ext cx="762000" cy="259045"/>
    <xdr:sp macro="" textlink="">
      <xdr:nvSpPr>
        <xdr:cNvPr id="444" name="将来負担の状況最小値テキスト">
          <a:extLst>
            <a:ext uri="{FF2B5EF4-FFF2-40B4-BE49-F238E27FC236}">
              <a16:creationId xmlns:a16="http://schemas.microsoft.com/office/drawing/2014/main" id="{00000000-0008-0000-0300-0000BC010000}"/>
            </a:ext>
          </a:extLst>
        </xdr:cNvPr>
        <xdr:cNvSpPr txBox="1"/>
      </xdr:nvSpPr>
      <xdr:spPr>
        <a:xfrm>
          <a:off x="17106900" y="3910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166068</xdr:rowOff>
    </xdr:from>
    <xdr:to>
      <xdr:col>81</xdr:col>
      <xdr:colOff>133350</xdr:colOff>
      <xdr:row>22</xdr:row>
      <xdr:rowOff>166068</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6929100" y="3937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6" name="将来負担の状況最大値テキスト">
          <a:extLst>
            <a:ext uri="{FF2B5EF4-FFF2-40B4-BE49-F238E27FC236}">
              <a16:creationId xmlns:a16="http://schemas.microsoft.com/office/drawing/2014/main" id="{00000000-0008-0000-0300-0000BE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37677</xdr:rowOff>
    </xdr:from>
    <xdr:to>
      <xdr:col>81</xdr:col>
      <xdr:colOff>44450</xdr:colOff>
      <xdr:row>16</xdr:row>
      <xdr:rowOff>77893</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6179800" y="2780877"/>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118792</xdr:rowOff>
    </xdr:from>
    <xdr:ext cx="762000" cy="259045"/>
    <xdr:sp macro="" textlink="">
      <xdr:nvSpPr>
        <xdr:cNvPr id="449" name="将来負担の状況平均値テキスト">
          <a:extLst>
            <a:ext uri="{FF2B5EF4-FFF2-40B4-BE49-F238E27FC236}">
              <a16:creationId xmlns:a16="http://schemas.microsoft.com/office/drawing/2014/main" id="{00000000-0008-0000-0300-0000C1010000}"/>
            </a:ext>
          </a:extLst>
        </xdr:cNvPr>
        <xdr:cNvSpPr txBox="1"/>
      </xdr:nvSpPr>
      <xdr:spPr>
        <a:xfrm>
          <a:off x="17106900" y="23476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102265</xdr:rowOff>
    </xdr:from>
    <xdr:to>
      <xdr:col>81</xdr:col>
      <xdr:colOff>95250</xdr:colOff>
      <xdr:row>15</xdr:row>
      <xdr:rowOff>32415</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6967200" y="2502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72</xdr:col>
      <xdr:colOff>203200</xdr:colOff>
      <xdr:row>16</xdr:row>
      <xdr:rowOff>37677</xdr:rowOff>
    </xdr:from>
    <xdr:to>
      <xdr:col>77</xdr:col>
      <xdr:colOff>44450</xdr:colOff>
      <xdr:row>16</xdr:row>
      <xdr:rowOff>59509</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flipV="1">
          <a:off x="15290800" y="2780877"/>
          <a:ext cx="889000" cy="21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67552</xdr:rowOff>
    </xdr:from>
    <xdr:to>
      <xdr:col>77</xdr:col>
      <xdr:colOff>95250</xdr:colOff>
      <xdr:row>15</xdr:row>
      <xdr:rowOff>169152</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6129000" y="263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75</xdr:col>
      <xdr:colOff>82550</xdr:colOff>
      <xdr:row>14</xdr:row>
      <xdr:rowOff>7879</xdr:rowOff>
    </xdr:from>
    <xdr:ext cx="7366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5798800" y="24081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142724</xdr:rowOff>
    </xdr:from>
    <xdr:to>
      <xdr:col>72</xdr:col>
      <xdr:colOff>203200</xdr:colOff>
      <xdr:row>16</xdr:row>
      <xdr:rowOff>59509</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a:off x="14401800" y="2543024"/>
          <a:ext cx="889000" cy="259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133048</xdr:rowOff>
    </xdr:from>
    <xdr:to>
      <xdr:col>73</xdr:col>
      <xdr:colOff>44450</xdr:colOff>
      <xdr:row>16</xdr:row>
      <xdr:rowOff>63198</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5240000" y="270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71</xdr:col>
      <xdr:colOff>31750</xdr:colOff>
      <xdr:row>14</xdr:row>
      <xdr:rowOff>73375</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909800" y="2473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69185</xdr:rowOff>
    </xdr:from>
    <xdr:to>
      <xdr:col>68</xdr:col>
      <xdr:colOff>152400</xdr:colOff>
      <xdr:row>14</xdr:row>
      <xdr:rowOff>142724</xdr:rowOff>
    </xdr:to>
    <xdr:cxnSp macro="">
      <xdr:nvCxnSpPr>
        <xdr:cNvPr id="457" name="直線コネクタ 456">
          <a:extLst>
            <a:ext uri="{FF2B5EF4-FFF2-40B4-BE49-F238E27FC236}">
              <a16:creationId xmlns:a16="http://schemas.microsoft.com/office/drawing/2014/main" id="{00000000-0008-0000-0300-0000C9010000}"/>
            </a:ext>
          </a:extLst>
        </xdr:cNvPr>
        <xdr:cNvCxnSpPr/>
      </xdr:nvCxnSpPr>
      <xdr:spPr>
        <a:xfrm>
          <a:off x="13512800" y="2469485"/>
          <a:ext cx="889000" cy="73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94222</xdr:rowOff>
    </xdr:from>
    <xdr:to>
      <xdr:col>68</xdr:col>
      <xdr:colOff>203200</xdr:colOff>
      <xdr:row>15</xdr:row>
      <xdr:rowOff>24372</xdr:rowOff>
    </xdr:to>
    <xdr:sp macro="" textlink="">
      <xdr:nvSpPr>
        <xdr:cNvPr id="458" name="フローチャート: 判断 457">
          <a:extLst>
            <a:ext uri="{FF2B5EF4-FFF2-40B4-BE49-F238E27FC236}">
              <a16:creationId xmlns:a16="http://schemas.microsoft.com/office/drawing/2014/main" id="{00000000-0008-0000-0300-0000CA010000}"/>
            </a:ext>
          </a:extLst>
        </xdr:cNvPr>
        <xdr:cNvSpPr/>
      </xdr:nvSpPr>
      <xdr:spPr>
        <a:xfrm>
          <a:off x="143510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66</xdr:col>
      <xdr:colOff>190500</xdr:colOff>
      <xdr:row>15</xdr:row>
      <xdr:rowOff>9149</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020800" y="2580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60" name="フローチャート: 判断 459">
          <a:extLst>
            <a:ext uri="{FF2B5EF4-FFF2-40B4-BE49-F238E27FC236}">
              <a16:creationId xmlns:a16="http://schemas.microsoft.com/office/drawing/2014/main" id="{00000000-0008-0000-0300-0000CC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62</xdr:col>
      <xdr:colOff>139700</xdr:colOff>
      <xdr:row>11</xdr:row>
      <xdr:rowOff>145341</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27093</xdr:rowOff>
    </xdr:from>
    <xdr:to>
      <xdr:col>81</xdr:col>
      <xdr:colOff>95250</xdr:colOff>
      <xdr:row>16</xdr:row>
      <xdr:rowOff>128693</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6967200" y="2770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81</xdr:col>
      <xdr:colOff>133350</xdr:colOff>
      <xdr:row>15</xdr:row>
      <xdr:rowOff>170620</xdr:rowOff>
    </xdr:from>
    <xdr:ext cx="762000" cy="259045"/>
    <xdr:sp macro="" textlink="">
      <xdr:nvSpPr>
        <xdr:cNvPr id="468" name="将来負担の状況該当値テキスト">
          <a:extLst>
            <a:ext uri="{FF2B5EF4-FFF2-40B4-BE49-F238E27FC236}">
              <a16:creationId xmlns:a16="http://schemas.microsoft.com/office/drawing/2014/main" id="{00000000-0008-0000-0300-0000D4010000}"/>
            </a:ext>
          </a:extLst>
        </xdr:cNvPr>
        <xdr:cNvSpPr txBox="1"/>
      </xdr:nvSpPr>
      <xdr:spPr>
        <a:xfrm>
          <a:off x="17106900" y="2742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158327</xdr:rowOff>
    </xdr:from>
    <xdr:to>
      <xdr:col>77</xdr:col>
      <xdr:colOff>95250</xdr:colOff>
      <xdr:row>16</xdr:row>
      <xdr:rowOff>88477</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6129000" y="2730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75</xdr:col>
      <xdr:colOff>82550</xdr:colOff>
      <xdr:row>16</xdr:row>
      <xdr:rowOff>73254</xdr:rowOff>
    </xdr:from>
    <xdr:ext cx="7366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5798800" y="28164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8709</xdr:rowOff>
    </xdr:from>
    <xdr:to>
      <xdr:col>73</xdr:col>
      <xdr:colOff>44450</xdr:colOff>
      <xdr:row>16</xdr:row>
      <xdr:rowOff>110309</xdr:rowOff>
    </xdr:to>
    <xdr:sp macro="" textlink="">
      <xdr:nvSpPr>
        <xdr:cNvPr id="471" name="楕円 470">
          <a:extLst>
            <a:ext uri="{FF2B5EF4-FFF2-40B4-BE49-F238E27FC236}">
              <a16:creationId xmlns:a16="http://schemas.microsoft.com/office/drawing/2014/main" id="{00000000-0008-0000-0300-0000D7010000}"/>
            </a:ext>
          </a:extLst>
        </xdr:cNvPr>
        <xdr:cNvSpPr/>
      </xdr:nvSpPr>
      <xdr:spPr>
        <a:xfrm>
          <a:off x="15240000" y="2751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71</xdr:col>
      <xdr:colOff>31750</xdr:colOff>
      <xdr:row>16</xdr:row>
      <xdr:rowOff>95086</xdr:rowOff>
    </xdr:from>
    <xdr:ext cx="762000" cy="259045"/>
    <xdr:sp macro="" textlink="">
      <xdr:nvSpPr>
        <xdr:cNvPr id="472" name="テキスト ボックス 471">
          <a:extLst>
            <a:ext uri="{FF2B5EF4-FFF2-40B4-BE49-F238E27FC236}">
              <a16:creationId xmlns:a16="http://schemas.microsoft.com/office/drawing/2014/main" id="{00000000-0008-0000-0300-0000D8010000}"/>
            </a:ext>
          </a:extLst>
        </xdr:cNvPr>
        <xdr:cNvSpPr txBox="1"/>
      </xdr:nvSpPr>
      <xdr:spPr>
        <a:xfrm>
          <a:off x="14909800" y="2838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91924</xdr:rowOff>
    </xdr:from>
    <xdr:to>
      <xdr:col>68</xdr:col>
      <xdr:colOff>203200</xdr:colOff>
      <xdr:row>15</xdr:row>
      <xdr:rowOff>22074</xdr:rowOff>
    </xdr:to>
    <xdr:sp macro="" textlink="">
      <xdr:nvSpPr>
        <xdr:cNvPr id="473" name="楕円 472">
          <a:extLst>
            <a:ext uri="{FF2B5EF4-FFF2-40B4-BE49-F238E27FC236}">
              <a16:creationId xmlns:a16="http://schemas.microsoft.com/office/drawing/2014/main" id="{00000000-0008-0000-0300-0000D9010000}"/>
            </a:ext>
          </a:extLst>
        </xdr:cNvPr>
        <xdr:cNvSpPr/>
      </xdr:nvSpPr>
      <xdr:spPr>
        <a:xfrm>
          <a:off x="14351000" y="2492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66</xdr:col>
      <xdr:colOff>190500</xdr:colOff>
      <xdr:row>13</xdr:row>
      <xdr:rowOff>32251</xdr:rowOff>
    </xdr:from>
    <xdr:ext cx="762000" cy="259045"/>
    <xdr:sp macro="" textlink="">
      <xdr:nvSpPr>
        <xdr:cNvPr id="474" name="テキスト ボックス 473">
          <a:extLst>
            <a:ext uri="{FF2B5EF4-FFF2-40B4-BE49-F238E27FC236}">
              <a16:creationId xmlns:a16="http://schemas.microsoft.com/office/drawing/2014/main" id="{00000000-0008-0000-0300-0000DA010000}"/>
            </a:ext>
          </a:extLst>
        </xdr:cNvPr>
        <xdr:cNvSpPr txBox="1"/>
      </xdr:nvSpPr>
      <xdr:spPr>
        <a:xfrm>
          <a:off x="14020800" y="2261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18385</xdr:rowOff>
    </xdr:from>
    <xdr:to>
      <xdr:col>64</xdr:col>
      <xdr:colOff>152400</xdr:colOff>
      <xdr:row>14</xdr:row>
      <xdr:rowOff>119985</xdr:rowOff>
    </xdr:to>
    <xdr:sp macro="" textlink="">
      <xdr:nvSpPr>
        <xdr:cNvPr id="475" name="楕円 474">
          <a:extLst>
            <a:ext uri="{FF2B5EF4-FFF2-40B4-BE49-F238E27FC236}">
              <a16:creationId xmlns:a16="http://schemas.microsoft.com/office/drawing/2014/main" id="{00000000-0008-0000-0300-0000DB010000}"/>
            </a:ext>
          </a:extLst>
        </xdr:cNvPr>
        <xdr:cNvSpPr/>
      </xdr:nvSpPr>
      <xdr:spPr>
        <a:xfrm>
          <a:off x="13462000" y="2418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62</xdr:col>
      <xdr:colOff>139700</xdr:colOff>
      <xdr:row>14</xdr:row>
      <xdr:rowOff>104762</xdr:rowOff>
    </xdr:from>
    <xdr:ext cx="762000" cy="259045"/>
    <xdr:sp macro="" textlink="">
      <xdr:nvSpPr>
        <xdr:cNvPr id="476" name="テキスト ボックス 475">
          <a:extLst>
            <a:ext uri="{FF2B5EF4-FFF2-40B4-BE49-F238E27FC236}">
              <a16:creationId xmlns:a16="http://schemas.microsoft.com/office/drawing/2014/main" id="{00000000-0008-0000-0300-0000DC010000}"/>
            </a:ext>
          </a:extLst>
        </xdr:cNvPr>
        <xdr:cNvSpPr txBox="1"/>
      </xdr:nvSpPr>
      <xdr:spPr>
        <a:xfrm>
          <a:off x="13131800" y="2505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新潟県聖籠町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lnSpc>
              <a:spcPts val="1300"/>
            </a:lnSpc>
          </a:pPr>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lnSpc>
              <a:spcPts val="1300"/>
            </a:lnSpc>
          </a:pPr>
          <a:r>
            <a:rPr kumimoji="1" lang="en-US" altLang="ja-JP" sz="1100" b="1">
              <a:solidFill>
                <a:srgbClr val="000000"/>
              </a:solidFill>
              <a:latin typeface="ＭＳ ゴシック" panose="020B0609070205080204" pitchFamily="49" charset="-128"/>
              <a:ea typeface="ＭＳ ゴシック" panose="020B0609070205080204" pitchFamily="49" charset="-128"/>
            </a:rPr>
            <a:t>14,365
14,147
37.58
7,240,996
6,741,845
489,471
4,693,927
2,912,648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44.2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lnSpc>
              <a:spcPts val="1300"/>
            </a:lnSpc>
          </a:pPr>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710746" y="3601357"/>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155575</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710746" y="38703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710746" y="4125686"/>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64560"/>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710746" y="43851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endParaRPr lang="ja-JP" altLang="en-US"/>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nSpc>
              <a:spcPts val="1500"/>
            </a:lnSpc>
          </a:pPr>
          <a:r>
            <a:rPr kumimoji="1" lang="ja-JP" altLang="en-US" sz="1300">
              <a:latin typeface="ＭＳ Ｐゴシック" panose="020B0600070205080204" pitchFamily="50" charset="-128"/>
              <a:ea typeface="ＭＳ Ｐゴシック" panose="020B0600070205080204" pitchFamily="50" charset="-128"/>
            </a:rPr>
            <a:t>　一般行政職で</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名、教育部門で</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名増員したことなどから、人件費の経常収支比率は前年度比で</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ポイント増加した。</a:t>
          </a:r>
          <a:endParaRPr kumimoji="1" lang="en-US" altLang="ja-JP" sz="1300">
            <a:latin typeface="ＭＳ Ｐゴシック" panose="020B0600070205080204" pitchFamily="50" charset="-128"/>
            <a:ea typeface="ＭＳ Ｐゴシック" panose="020B0600070205080204" pitchFamily="50" charset="-128"/>
          </a:endParaRPr>
        </a:p>
        <a:p>
          <a:pPr>
            <a:lnSpc>
              <a:spcPts val="1500"/>
            </a:lnSpc>
          </a:pPr>
          <a:r>
            <a:rPr kumimoji="1" lang="ja-JP" altLang="en-US" sz="1300">
              <a:latin typeface="ＭＳ Ｐゴシック" panose="020B0600070205080204" pitchFamily="50" charset="-128"/>
              <a:ea typeface="ＭＳ Ｐゴシック" panose="020B0600070205080204" pitchFamily="50" charset="-128"/>
            </a:rPr>
            <a:t>　今後も、財政状況と事務事業量を考慮した適正な定員管理を行い、人件費の抑制に努めていく。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36146" y="5237843"/>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25400</xdr:colOff>
      <xdr:row>33</xdr:row>
      <xdr:rowOff>31750</xdr:rowOff>
    </xdr:from>
    <xdr:to>
      <xdr:col>24</xdr:col>
      <xdr:colOff>25400</xdr:colOff>
      <xdr:row>40</xdr:row>
      <xdr:rowOff>88900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6896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60977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1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88900</xdr:rowOff>
    </xdr:from>
    <xdr:to>
      <xdr:col>24</xdr:col>
      <xdr:colOff>114300</xdr:colOff>
      <xdr:row>40</xdr:row>
      <xdr:rowOff>88900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94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118127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31750</xdr:rowOff>
    </xdr:from>
    <xdr:to>
      <xdr:col>24</xdr:col>
      <xdr:colOff>114300</xdr:colOff>
      <xdr:row>33</xdr:row>
      <xdr:rowOff>31750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68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24130</xdr:rowOff>
    </xdr:from>
    <xdr:to>
      <xdr:col>24</xdr:col>
      <xdr:colOff>25400</xdr:colOff>
      <xdr:row>37</xdr:row>
      <xdr:rowOff>39370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36778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39387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0401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22860</xdr:rowOff>
    </xdr:from>
    <xdr:to>
      <xdr:col>24</xdr:col>
      <xdr:colOff>76200</xdr:colOff>
      <xdr:row>36</xdr:row>
      <xdr:rowOff>124460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98425</xdr:colOff>
      <xdr:row>36</xdr:row>
      <xdr:rowOff>142240</xdr:rowOff>
    </xdr:from>
    <xdr:to>
      <xdr:col>19</xdr:col>
      <xdr:colOff>187325</xdr:colOff>
      <xdr:row>37</xdr:row>
      <xdr:rowOff>24130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3144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15240</xdr:rowOff>
    </xdr:from>
    <xdr:to>
      <xdr:col>20</xdr:col>
      <xdr:colOff>38100</xdr:colOff>
      <xdr:row>36</xdr:row>
      <xdr:rowOff>116840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6350</xdr:colOff>
      <xdr:row>34</xdr:row>
      <xdr:rowOff>127017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5956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104140</xdr:rowOff>
    </xdr:from>
    <xdr:to>
      <xdr:col>15</xdr:col>
      <xdr:colOff>98425</xdr:colOff>
      <xdr:row>36</xdr:row>
      <xdr:rowOff>142240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2763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148590</xdr:rowOff>
    </xdr:from>
    <xdr:to>
      <xdr:col>15</xdr:col>
      <xdr:colOff>149225</xdr:colOff>
      <xdr:row>36</xdr:row>
      <xdr:rowOff>78740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14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13</xdr:col>
      <xdr:colOff>117475</xdr:colOff>
      <xdr:row>34</xdr:row>
      <xdr:rowOff>88917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591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104140</xdr:rowOff>
    </xdr:from>
    <xdr:to>
      <xdr:col>11</xdr:col>
      <xdr:colOff>9525</xdr:colOff>
      <xdr:row>36</xdr:row>
      <xdr:rowOff>142240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2763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133350</xdr:rowOff>
    </xdr:from>
    <xdr:to>
      <xdr:col>11</xdr:col>
      <xdr:colOff>60325</xdr:colOff>
      <xdr:row>36</xdr:row>
      <xdr:rowOff>63500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28575</xdr:colOff>
      <xdr:row>34</xdr:row>
      <xdr:rowOff>73677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91440</xdr:rowOff>
    </xdr:from>
    <xdr:to>
      <xdr:col>6</xdr:col>
      <xdr:colOff>171450</xdr:colOff>
      <xdr:row>37</xdr:row>
      <xdr:rowOff>21590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xdr:col>
      <xdr:colOff>139700</xdr:colOff>
      <xdr:row>35</xdr:row>
      <xdr:rowOff>31767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03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160020</xdr:rowOff>
    </xdr:from>
    <xdr:to>
      <xdr:col>24</xdr:col>
      <xdr:colOff>76200</xdr:colOff>
      <xdr:row>37</xdr:row>
      <xdr:rowOff>90170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33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24</xdr:col>
      <xdr:colOff>114300</xdr:colOff>
      <xdr:row>36</xdr:row>
      <xdr:rowOff>132097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30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144780</xdr:rowOff>
    </xdr:from>
    <xdr:to>
      <xdr:col>20</xdr:col>
      <xdr:colOff>38100</xdr:colOff>
      <xdr:row>37</xdr:row>
      <xdr:rowOff>74930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6350</xdr:colOff>
      <xdr:row>37</xdr:row>
      <xdr:rowOff>59707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91440</xdr:rowOff>
    </xdr:from>
    <xdr:to>
      <xdr:col>15</xdr:col>
      <xdr:colOff>149225</xdr:colOff>
      <xdr:row>37</xdr:row>
      <xdr:rowOff>21590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26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13</xdr:col>
      <xdr:colOff>117475</xdr:colOff>
      <xdr:row>37</xdr:row>
      <xdr:rowOff>6367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35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53340</xdr:rowOff>
    </xdr:from>
    <xdr:to>
      <xdr:col>11</xdr:col>
      <xdr:colOff>60325</xdr:colOff>
      <xdr:row>36</xdr:row>
      <xdr:rowOff>154940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28575</xdr:colOff>
      <xdr:row>36</xdr:row>
      <xdr:rowOff>139717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91440</xdr:rowOff>
    </xdr:from>
    <xdr:to>
      <xdr:col>6</xdr:col>
      <xdr:colOff>171450</xdr:colOff>
      <xdr:row>37</xdr:row>
      <xdr:rowOff>21590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26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xdr:col>
      <xdr:colOff>139700</xdr:colOff>
      <xdr:row>37</xdr:row>
      <xdr:rowOff>6367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35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nSpc>
              <a:spcPts val="1500"/>
            </a:lnSpc>
          </a:pPr>
          <a:r>
            <a:rPr kumimoji="1" lang="ja-JP" altLang="en-US" sz="1300">
              <a:latin typeface="ＭＳ Ｐゴシック" panose="020B0600070205080204" pitchFamily="50" charset="-128"/>
              <a:ea typeface="ＭＳ Ｐゴシック" panose="020B0600070205080204" pitchFamily="50" charset="-128"/>
            </a:rPr>
            <a:t>　物件費については、教育費の割合が高く、平成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年度は物件費全体の約</a:t>
          </a:r>
          <a:r>
            <a:rPr kumimoji="1" lang="en-US" altLang="ja-JP" sz="1300">
              <a:latin typeface="ＭＳ Ｐゴシック" panose="020B0600070205080204" pitchFamily="50" charset="-128"/>
              <a:ea typeface="ＭＳ Ｐゴシック" panose="020B0600070205080204" pitchFamily="50" charset="-128"/>
            </a:rPr>
            <a:t>45</a:t>
          </a:r>
          <a:r>
            <a:rPr kumimoji="1" lang="ja-JP" altLang="en-US" sz="1300">
              <a:latin typeface="ＭＳ Ｐゴシック" panose="020B0600070205080204" pitchFamily="50" charset="-128"/>
              <a:ea typeface="ＭＳ Ｐゴシック" panose="020B0600070205080204" pitchFamily="50" charset="-128"/>
            </a:rPr>
            <a:t>％を占めている。主な要因としては、施設の維持管理費や情報機器の借上料、各学校・幼稚園へ提供する給食の調理に要する経費などが挙げられる。その他分野においても、町直営の通所介護運営事業に対する業務委託や循環バスの運営業務委託、生ごみ収集運搬等業務委託など、町独自の施策に対する事業費が高額となっている。なお、生ごみ収集運搬等業務委託については、行財政改革大綱に基づく事務事業の見直しの取組みにより、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年度をもって終了となっている。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660993" y="1699986"/>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82</xdr:col>
      <xdr:colOff>107950</xdr:colOff>
      <xdr:row>13</xdr:row>
      <xdr:rowOff>14986</xdr:rowOff>
    </xdr:from>
    <xdr:to>
      <xdr:col>82</xdr:col>
      <xdr:colOff>107950</xdr:colOff>
      <xdr:row>20</xdr:row>
      <xdr:rowOff>122428</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243836"/>
          <a:ext cx="0" cy="1307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94505</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523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122428</xdr:rowOff>
    </xdr:from>
    <xdr:to>
      <xdr:col>82</xdr:col>
      <xdr:colOff>196850</xdr:colOff>
      <xdr:row>20</xdr:row>
      <xdr:rowOff>122428</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55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101363</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1987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14986</xdr:rowOff>
    </xdr:from>
    <xdr:to>
      <xdr:col>82</xdr:col>
      <xdr:colOff>196850</xdr:colOff>
      <xdr:row>13</xdr:row>
      <xdr:rowOff>14986</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243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20</xdr:row>
      <xdr:rowOff>3556</xdr:rowOff>
    </xdr:from>
    <xdr:to>
      <xdr:col>82</xdr:col>
      <xdr:colOff>107950</xdr:colOff>
      <xdr:row>20</xdr:row>
      <xdr:rowOff>122428</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5671800" y="3432556"/>
          <a:ext cx="8382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131589</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5318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115062</xdr:rowOff>
    </xdr:from>
    <xdr:to>
      <xdr:col>82</xdr:col>
      <xdr:colOff>158750</xdr:colOff>
      <xdr:row>16</xdr:row>
      <xdr:rowOff>45212</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68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73</xdr:col>
      <xdr:colOff>180975</xdr:colOff>
      <xdr:row>20</xdr:row>
      <xdr:rowOff>3556</xdr:rowOff>
    </xdr:from>
    <xdr:to>
      <xdr:col>78</xdr:col>
      <xdr:colOff>69850</xdr:colOff>
      <xdr:row>20</xdr:row>
      <xdr:rowOff>122428</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4782800" y="3432556"/>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69342</xdr:rowOff>
    </xdr:from>
    <xdr:to>
      <xdr:col>78</xdr:col>
      <xdr:colOff>120650</xdr:colOff>
      <xdr:row>15</xdr:row>
      <xdr:rowOff>170942</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641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76</xdr:col>
      <xdr:colOff>88900</xdr:colOff>
      <xdr:row>14</xdr:row>
      <xdr:rowOff>9669</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4099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20</xdr:row>
      <xdr:rowOff>122428</xdr:rowOff>
    </xdr:from>
    <xdr:to>
      <xdr:col>73</xdr:col>
      <xdr:colOff>180975</xdr:colOff>
      <xdr:row>21</xdr:row>
      <xdr:rowOff>60706</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3893800" y="3551428"/>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51054</xdr:rowOff>
    </xdr:from>
    <xdr:to>
      <xdr:col>74</xdr:col>
      <xdr:colOff>31750</xdr:colOff>
      <xdr:row>15</xdr:row>
      <xdr:rowOff>152654</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622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72</xdr:col>
      <xdr:colOff>0</xdr:colOff>
      <xdr:row>13</xdr:row>
      <xdr:rowOff>162831</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391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21</xdr:row>
      <xdr:rowOff>60706</xdr:rowOff>
    </xdr:from>
    <xdr:to>
      <xdr:col>69</xdr:col>
      <xdr:colOff>92075</xdr:colOff>
      <xdr:row>21</xdr:row>
      <xdr:rowOff>161290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flipV="1">
          <a:off x="13004800" y="3661156"/>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5334</xdr:rowOff>
    </xdr:from>
    <xdr:to>
      <xdr:col>69</xdr:col>
      <xdr:colOff>142875</xdr:colOff>
      <xdr:row>15</xdr:row>
      <xdr:rowOff>106934</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577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67</xdr:col>
      <xdr:colOff>111125</xdr:colOff>
      <xdr:row>13</xdr:row>
      <xdr:rowOff>117111</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345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124206</xdr:rowOff>
    </xdr:from>
    <xdr:to>
      <xdr:col>65</xdr:col>
      <xdr:colOff>53975</xdr:colOff>
      <xdr:row>16</xdr:row>
      <xdr:rowOff>54356</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695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63</xdr:col>
      <xdr:colOff>22225</xdr:colOff>
      <xdr:row>14</xdr:row>
      <xdr:rowOff>64533</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464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20</xdr:row>
      <xdr:rowOff>71628</xdr:rowOff>
    </xdr:from>
    <xdr:to>
      <xdr:col>82</xdr:col>
      <xdr:colOff>158750</xdr:colOff>
      <xdr:row>21</xdr:row>
      <xdr:rowOff>1778</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3500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82</xdr:col>
      <xdr:colOff>196850</xdr:colOff>
      <xdr:row>19</xdr:row>
      <xdr:rowOff>151655</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3409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124206</xdr:rowOff>
    </xdr:from>
    <xdr:to>
      <xdr:col>78</xdr:col>
      <xdr:colOff>120650</xdr:colOff>
      <xdr:row>20</xdr:row>
      <xdr:rowOff>54356</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3381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76</xdr:col>
      <xdr:colOff>88900</xdr:colOff>
      <xdr:row>20</xdr:row>
      <xdr:rowOff>39133</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34681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20</xdr:row>
      <xdr:rowOff>71628</xdr:rowOff>
    </xdr:from>
    <xdr:to>
      <xdr:col>74</xdr:col>
      <xdr:colOff>31750</xdr:colOff>
      <xdr:row>21</xdr:row>
      <xdr:rowOff>1778</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3500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72</xdr:col>
      <xdr:colOff>0</xdr:colOff>
      <xdr:row>20</xdr:row>
      <xdr:rowOff>158005</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358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21</xdr:row>
      <xdr:rowOff>9906</xdr:rowOff>
    </xdr:from>
    <xdr:to>
      <xdr:col>69</xdr:col>
      <xdr:colOff>142875</xdr:colOff>
      <xdr:row>21</xdr:row>
      <xdr:rowOff>111506</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3610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67</xdr:col>
      <xdr:colOff>111125</xdr:colOff>
      <xdr:row>21</xdr:row>
      <xdr:rowOff>96283</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3696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21</xdr:row>
      <xdr:rowOff>110490</xdr:rowOff>
    </xdr:from>
    <xdr:to>
      <xdr:col>65</xdr:col>
      <xdr:colOff>53975</xdr:colOff>
      <xdr:row>22</xdr:row>
      <xdr:rowOff>40640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3710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63</xdr:col>
      <xdr:colOff>22225</xdr:colOff>
      <xdr:row>22</xdr:row>
      <xdr:rowOff>25417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3797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nSpc>
              <a:spcPts val="1100"/>
            </a:lnSpc>
          </a:pPr>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から実施している行財政改革により、町で独自に行っている事業については、事業の見直しを行っているところであるが、保育や障がいなどの分野での経費が増額となり、前年度とほぼ横ばいの数値となった。</a:t>
          </a:r>
          <a:endParaRPr kumimoji="1" lang="en-US" altLang="ja-JP" sz="1300">
            <a:latin typeface="ＭＳ Ｐゴシック" panose="020B0600070205080204" pitchFamily="50" charset="-128"/>
            <a:ea typeface="ＭＳ Ｐゴシック" panose="020B0600070205080204" pitchFamily="50" charset="-128"/>
          </a:endParaRPr>
        </a:p>
        <a:p>
          <a:pPr>
            <a:lnSpc>
              <a:spcPts val="1500"/>
            </a:lnSpc>
          </a:pPr>
          <a:r>
            <a:rPr kumimoji="1" lang="ja-JP" altLang="en-US" sz="1300">
              <a:latin typeface="ＭＳ Ｐゴシック" panose="020B0600070205080204" pitchFamily="50" charset="-128"/>
              <a:ea typeface="ＭＳ Ｐゴシック" panose="020B0600070205080204" pitchFamily="50" charset="-128"/>
            </a:rPr>
            <a:t>　今後も引き続き、行財政改革による事務事業の見直しにより、更なる経常経費の削減に取り組んでいく。</a:t>
          </a: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36146" y="87757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a:extLst>
            <a:ext uri="{FF2B5EF4-FFF2-40B4-BE49-F238E27FC236}">
              <a16:creationId xmlns:a16="http://schemas.microsoft.com/office/drawing/2014/main" id="{00000000-0008-0000-0400-0000B3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25400</xdr:colOff>
      <xdr:row>54</xdr:row>
      <xdr:rowOff>76200</xdr:rowOff>
    </xdr:from>
    <xdr:to>
      <xdr:col>24</xdr:col>
      <xdr:colOff>25400</xdr:colOff>
      <xdr:row>61</xdr:row>
      <xdr:rowOff>158750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flipV="1">
          <a:off x="4826000" y="9334500"/>
          <a:ext cx="0" cy="1282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130827</xdr:rowOff>
    </xdr:from>
    <xdr:ext cx="762000" cy="259045"/>
    <xdr:sp macro="" textlink="">
      <xdr:nvSpPr>
        <xdr:cNvPr id="181" name="扶助費最小値テキスト">
          <a:extLst>
            <a:ext uri="{FF2B5EF4-FFF2-40B4-BE49-F238E27FC236}">
              <a16:creationId xmlns:a16="http://schemas.microsoft.com/office/drawing/2014/main" id="{00000000-0008-0000-0400-0000B5000000}"/>
            </a:ext>
          </a:extLst>
        </xdr:cNvPr>
        <xdr:cNvSpPr txBox="1"/>
      </xdr:nvSpPr>
      <xdr:spPr>
        <a:xfrm>
          <a:off x="4914900" y="1058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158750</xdr:rowOff>
    </xdr:from>
    <xdr:to>
      <xdr:col>24</xdr:col>
      <xdr:colOff>114300</xdr:colOff>
      <xdr:row>61</xdr:row>
      <xdr:rowOff>158750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4737100" y="1061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162577</xdr:rowOff>
    </xdr:from>
    <xdr:ext cx="762000" cy="259045"/>
    <xdr:sp macro="" textlink="">
      <xdr:nvSpPr>
        <xdr:cNvPr id="183" name="扶助費最大値テキスト">
          <a:extLst>
            <a:ext uri="{FF2B5EF4-FFF2-40B4-BE49-F238E27FC236}">
              <a16:creationId xmlns:a16="http://schemas.microsoft.com/office/drawing/2014/main" id="{00000000-0008-0000-0400-0000B7000000}"/>
            </a:ext>
          </a:extLst>
        </xdr:cNvPr>
        <xdr:cNvSpPr txBox="1"/>
      </xdr:nvSpPr>
      <xdr:spPr>
        <a:xfrm>
          <a:off x="4914900" y="907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76200</xdr:rowOff>
    </xdr:from>
    <xdr:to>
      <xdr:col>24</xdr:col>
      <xdr:colOff>114300</xdr:colOff>
      <xdr:row>54</xdr:row>
      <xdr:rowOff>76200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4737100" y="933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88900</xdr:rowOff>
    </xdr:from>
    <xdr:to>
      <xdr:col>24</xdr:col>
      <xdr:colOff>25400</xdr:colOff>
      <xdr:row>58</xdr:row>
      <xdr:rowOff>88900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3987800" y="10033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168927</xdr:rowOff>
    </xdr:from>
    <xdr:ext cx="762000" cy="259045"/>
    <xdr:sp macro="" textlink="">
      <xdr:nvSpPr>
        <xdr:cNvPr id="186" name="扶助費平均値テキスト">
          <a:extLst>
            <a:ext uri="{FF2B5EF4-FFF2-40B4-BE49-F238E27FC236}">
              <a16:creationId xmlns:a16="http://schemas.microsoft.com/office/drawing/2014/main" id="{00000000-0008-0000-0400-0000BA000000}"/>
            </a:ext>
          </a:extLst>
        </xdr:cNvPr>
        <xdr:cNvSpPr txBox="1"/>
      </xdr:nvSpPr>
      <xdr:spPr>
        <a:xfrm>
          <a:off x="4914900" y="9598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152400</xdr:rowOff>
    </xdr:from>
    <xdr:to>
      <xdr:col>24</xdr:col>
      <xdr:colOff>76200</xdr:colOff>
      <xdr:row>57</xdr:row>
      <xdr:rowOff>82550</xdr:rowOff>
    </xdr:to>
    <xdr:sp macro="" textlink="">
      <xdr:nvSpPr>
        <xdr:cNvPr id="187" name="フローチャート: 判断 186">
          <a:extLst>
            <a:ext uri="{FF2B5EF4-FFF2-40B4-BE49-F238E27FC236}">
              <a16:creationId xmlns:a16="http://schemas.microsoft.com/office/drawing/2014/main" id="{00000000-0008-0000-0400-0000BB000000}"/>
            </a:ext>
          </a:extLst>
        </xdr:cNvPr>
        <xdr:cNvSpPr/>
      </xdr:nvSpPr>
      <xdr:spPr>
        <a:xfrm>
          <a:off x="47752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98425</xdr:colOff>
      <xdr:row>58</xdr:row>
      <xdr:rowOff>76200</xdr:rowOff>
    </xdr:from>
    <xdr:to>
      <xdr:col>19</xdr:col>
      <xdr:colOff>187325</xdr:colOff>
      <xdr:row>58</xdr:row>
      <xdr:rowOff>88900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3098800" y="100203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127000</xdr:rowOff>
    </xdr:from>
    <xdr:to>
      <xdr:col>20</xdr:col>
      <xdr:colOff>38100</xdr:colOff>
      <xdr:row>57</xdr:row>
      <xdr:rowOff>57150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9370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6350</xdr:colOff>
      <xdr:row>55</xdr:row>
      <xdr:rowOff>67327</xdr:rowOff>
    </xdr:from>
    <xdr:ext cx="7366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3606800" y="9497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25400</xdr:rowOff>
    </xdr:from>
    <xdr:to>
      <xdr:col>15</xdr:col>
      <xdr:colOff>98425</xdr:colOff>
      <xdr:row>58</xdr:row>
      <xdr:rowOff>76200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2209800" y="99695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101600</xdr:rowOff>
    </xdr:from>
    <xdr:to>
      <xdr:col>15</xdr:col>
      <xdr:colOff>149225</xdr:colOff>
      <xdr:row>57</xdr:row>
      <xdr:rowOff>31750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0480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13</xdr:col>
      <xdr:colOff>117475</xdr:colOff>
      <xdr:row>55</xdr:row>
      <xdr:rowOff>41927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27178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44450</xdr:rowOff>
    </xdr:from>
    <xdr:to>
      <xdr:col>11</xdr:col>
      <xdr:colOff>9525</xdr:colOff>
      <xdr:row>58</xdr:row>
      <xdr:rowOff>25400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1320800" y="98171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101600</xdr:rowOff>
    </xdr:from>
    <xdr:to>
      <xdr:col>11</xdr:col>
      <xdr:colOff>60325</xdr:colOff>
      <xdr:row>57</xdr:row>
      <xdr:rowOff>31750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21590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28575</xdr:colOff>
      <xdr:row>55</xdr:row>
      <xdr:rowOff>41927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18288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38100</xdr:rowOff>
    </xdr:from>
    <xdr:to>
      <xdr:col>6</xdr:col>
      <xdr:colOff>171450</xdr:colOff>
      <xdr:row>56</xdr:row>
      <xdr:rowOff>139700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1270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xdr:col>
      <xdr:colOff>139700</xdr:colOff>
      <xdr:row>54</xdr:row>
      <xdr:rowOff>149877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939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38100</xdr:rowOff>
    </xdr:from>
    <xdr:to>
      <xdr:col>24</xdr:col>
      <xdr:colOff>76200</xdr:colOff>
      <xdr:row>58</xdr:row>
      <xdr:rowOff>139700</xdr:rowOff>
    </xdr:to>
    <xdr:sp macro="" textlink="">
      <xdr:nvSpPr>
        <xdr:cNvPr id="204" name="楕円 203">
          <a:extLst>
            <a:ext uri="{FF2B5EF4-FFF2-40B4-BE49-F238E27FC236}">
              <a16:creationId xmlns:a16="http://schemas.microsoft.com/office/drawing/2014/main" id="{00000000-0008-0000-0400-0000CC000000}"/>
            </a:ext>
          </a:extLst>
        </xdr:cNvPr>
        <xdr:cNvSpPr/>
      </xdr:nvSpPr>
      <xdr:spPr>
        <a:xfrm>
          <a:off x="47752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24</xdr:col>
      <xdr:colOff>114300</xdr:colOff>
      <xdr:row>58</xdr:row>
      <xdr:rowOff>10177</xdr:rowOff>
    </xdr:from>
    <xdr:ext cx="762000" cy="259045"/>
    <xdr:sp macro="" textlink="">
      <xdr:nvSpPr>
        <xdr:cNvPr id="205" name="扶助費該当値テキスト">
          <a:extLst>
            <a:ext uri="{FF2B5EF4-FFF2-40B4-BE49-F238E27FC236}">
              <a16:creationId xmlns:a16="http://schemas.microsoft.com/office/drawing/2014/main" id="{00000000-0008-0000-0400-0000CD000000}"/>
            </a:ext>
          </a:extLst>
        </xdr:cNvPr>
        <xdr:cNvSpPr txBox="1"/>
      </xdr:nvSpPr>
      <xdr:spPr>
        <a:xfrm>
          <a:off x="49149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38100</xdr:rowOff>
    </xdr:from>
    <xdr:to>
      <xdr:col>20</xdr:col>
      <xdr:colOff>38100</xdr:colOff>
      <xdr:row>58</xdr:row>
      <xdr:rowOff>139700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39370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6350</xdr:colOff>
      <xdr:row>58</xdr:row>
      <xdr:rowOff>124477</xdr:rowOff>
    </xdr:from>
    <xdr:ext cx="7366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606800" y="10068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25400</xdr:rowOff>
    </xdr:from>
    <xdr:to>
      <xdr:col>15</xdr:col>
      <xdr:colOff>149225</xdr:colOff>
      <xdr:row>58</xdr:row>
      <xdr:rowOff>127000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3048000" y="996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13</xdr:col>
      <xdr:colOff>117475</xdr:colOff>
      <xdr:row>58</xdr:row>
      <xdr:rowOff>111777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2717800" y="1005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146050</xdr:rowOff>
    </xdr:from>
    <xdr:to>
      <xdr:col>11</xdr:col>
      <xdr:colOff>60325</xdr:colOff>
      <xdr:row>58</xdr:row>
      <xdr:rowOff>76200</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21590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28575</xdr:colOff>
      <xdr:row>58</xdr:row>
      <xdr:rowOff>60977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828800" y="1000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165100</xdr:rowOff>
    </xdr:from>
    <xdr:to>
      <xdr:col>6</xdr:col>
      <xdr:colOff>171450</xdr:colOff>
      <xdr:row>57</xdr:row>
      <xdr:rowOff>95250</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1270000" y="976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xdr:col>
      <xdr:colOff>139700</xdr:colOff>
      <xdr:row>57</xdr:row>
      <xdr:rowOff>80027</xdr:rowOff>
    </xdr:from>
    <xdr:ext cx="762000" cy="259045"/>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939800" y="985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nSpc>
              <a:spcPts val="1500"/>
            </a:lnSpc>
          </a:pPr>
          <a:r>
            <a:rPr kumimoji="1" lang="ja-JP" altLang="en-US" sz="1300">
              <a:latin typeface="ＭＳ Ｐゴシック" panose="020B0600070205080204" pitchFamily="50" charset="-128"/>
              <a:ea typeface="ＭＳ Ｐゴシック" panose="020B0600070205080204" pitchFamily="50" charset="-128"/>
            </a:rPr>
            <a:t>　その他経費については、介護保険特別会計、国民健康保険特別会計などへの繰出金が大きな割合を占めている。これらの経費についても、一部事務組合等への負担金同様、削減が困難な経費であるが、会計間で連携をとり、財政状況を確認するとともに、繰出金が適正であるかどうか見極めていく。</a:t>
          </a:r>
        </a:p>
      </xdr:txBody>
    </xdr:sp>
    <xdr:clientData/>
  </xdr:twoCellAnchor>
  <xdr:oneCellAnchor>
    <xdr:from>
      <xdr:col>62</xdr:col>
      <xdr:colOff>6350</xdr:colOff>
      <xdr:row>49</xdr:row>
      <xdr:rowOff>107950</xdr:rowOff>
    </xdr:from>
    <xdr:ext cx="298543" cy="225703"/>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2660993" y="87757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39" name="テキスト ボックス 238">
          <a:extLst>
            <a:ext uri="{FF2B5EF4-FFF2-40B4-BE49-F238E27FC236}">
              <a16:creationId xmlns:a16="http://schemas.microsoft.com/office/drawing/2014/main" id="{00000000-0008-0000-0400-0000EF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1" name="テキスト ボックス 240">
          <a:extLst>
            <a:ext uri="{FF2B5EF4-FFF2-40B4-BE49-F238E27FC236}">
              <a16:creationId xmlns:a16="http://schemas.microsoft.com/office/drawing/2014/main" id="{00000000-0008-0000-0400-0000F1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2" name="その他グラフ枠">
          <a:extLst>
            <a:ext uri="{FF2B5EF4-FFF2-40B4-BE49-F238E27FC236}">
              <a16:creationId xmlns:a16="http://schemas.microsoft.com/office/drawing/2014/main" id="{00000000-0008-0000-0400-0000F2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82</xdr:col>
      <xdr:colOff>107950</xdr:colOff>
      <xdr:row>53</xdr:row>
      <xdr:rowOff>141696</xdr:rowOff>
    </xdr:from>
    <xdr:to>
      <xdr:col>82</xdr:col>
      <xdr:colOff>107950</xdr:colOff>
      <xdr:row>61</xdr:row>
      <xdr:rowOff>43724</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flipV="1">
          <a:off x="16510000" y="9228546"/>
          <a:ext cx="0" cy="1273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15801</xdr:rowOff>
    </xdr:from>
    <xdr:ext cx="762000" cy="259045"/>
    <xdr:sp macro="" textlink="">
      <xdr:nvSpPr>
        <xdr:cNvPr id="244" name="その他最小値テキスト">
          <a:extLst>
            <a:ext uri="{FF2B5EF4-FFF2-40B4-BE49-F238E27FC236}">
              <a16:creationId xmlns:a16="http://schemas.microsoft.com/office/drawing/2014/main" id="{00000000-0008-0000-0400-0000F4000000}"/>
            </a:ext>
          </a:extLst>
        </xdr:cNvPr>
        <xdr:cNvSpPr txBox="1"/>
      </xdr:nvSpPr>
      <xdr:spPr>
        <a:xfrm>
          <a:off x="16598900" y="10474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43724</xdr:rowOff>
    </xdr:from>
    <xdr:to>
      <xdr:col>82</xdr:col>
      <xdr:colOff>196850</xdr:colOff>
      <xdr:row>61</xdr:row>
      <xdr:rowOff>43724</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6421100" y="10502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56623</xdr:rowOff>
    </xdr:from>
    <xdr:ext cx="762000" cy="259045"/>
    <xdr:sp macro="" textlink="">
      <xdr:nvSpPr>
        <xdr:cNvPr id="246" name="その他最大値テキスト">
          <a:extLst>
            <a:ext uri="{FF2B5EF4-FFF2-40B4-BE49-F238E27FC236}">
              <a16:creationId xmlns:a16="http://schemas.microsoft.com/office/drawing/2014/main" id="{00000000-0008-0000-0400-0000F6000000}"/>
            </a:ext>
          </a:extLst>
        </xdr:cNvPr>
        <xdr:cNvSpPr txBox="1"/>
      </xdr:nvSpPr>
      <xdr:spPr>
        <a:xfrm>
          <a:off x="16598900" y="8972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141696</xdr:rowOff>
    </xdr:from>
    <xdr:to>
      <xdr:col>82</xdr:col>
      <xdr:colOff>196850</xdr:colOff>
      <xdr:row>53</xdr:row>
      <xdr:rowOff>141696</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6421100" y="9228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2903</xdr:rowOff>
    </xdr:from>
    <xdr:to>
      <xdr:col>82</xdr:col>
      <xdr:colOff>107950</xdr:colOff>
      <xdr:row>54</xdr:row>
      <xdr:rowOff>61685</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5671800" y="9261203"/>
          <a:ext cx="838200" cy="5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25417</xdr:rowOff>
    </xdr:from>
    <xdr:ext cx="762000" cy="259045"/>
    <xdr:sp macro="" textlink="">
      <xdr:nvSpPr>
        <xdr:cNvPr id="249" name="その他平均値テキスト">
          <a:extLst>
            <a:ext uri="{FF2B5EF4-FFF2-40B4-BE49-F238E27FC236}">
              <a16:creationId xmlns:a16="http://schemas.microsoft.com/office/drawing/2014/main" id="{00000000-0008-0000-0400-0000F9000000}"/>
            </a:ext>
          </a:extLst>
        </xdr:cNvPr>
        <xdr:cNvSpPr txBox="1"/>
      </xdr:nvSpPr>
      <xdr:spPr>
        <a:xfrm>
          <a:off x="16598900" y="9626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73</xdr:col>
      <xdr:colOff>180975</xdr:colOff>
      <xdr:row>54</xdr:row>
      <xdr:rowOff>61685</xdr:rowOff>
    </xdr:from>
    <xdr:to>
      <xdr:col>78</xdr:col>
      <xdr:colOff>69850</xdr:colOff>
      <xdr:row>54</xdr:row>
      <xdr:rowOff>100874</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4782800" y="9319985"/>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53340</xdr:rowOff>
    </xdr:from>
    <xdr:to>
      <xdr:col>78</xdr:col>
      <xdr:colOff>120650</xdr:colOff>
      <xdr:row>56</xdr:row>
      <xdr:rowOff>154940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5621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76</xdr:col>
      <xdr:colOff>88900</xdr:colOff>
      <xdr:row>56</xdr:row>
      <xdr:rowOff>139717</xdr:rowOff>
    </xdr:from>
    <xdr:ext cx="7366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5290800" y="9740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81280</xdr:rowOff>
    </xdr:from>
    <xdr:to>
      <xdr:col>73</xdr:col>
      <xdr:colOff>180975</xdr:colOff>
      <xdr:row>54</xdr:row>
      <xdr:rowOff>100874</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3893800" y="9339580"/>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27215</xdr:rowOff>
    </xdr:from>
    <xdr:to>
      <xdr:col>74</xdr:col>
      <xdr:colOff>31750</xdr:colOff>
      <xdr:row>56</xdr:row>
      <xdr:rowOff>128815</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4732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72</xdr:col>
      <xdr:colOff>0</xdr:colOff>
      <xdr:row>56</xdr:row>
      <xdr:rowOff>113592</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4401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22497</xdr:rowOff>
    </xdr:from>
    <xdr:to>
      <xdr:col>69</xdr:col>
      <xdr:colOff>92075</xdr:colOff>
      <xdr:row>54</xdr:row>
      <xdr:rowOff>81280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3004800" y="9280797"/>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1088</xdr:rowOff>
    </xdr:from>
    <xdr:to>
      <xdr:col>69</xdr:col>
      <xdr:colOff>142875</xdr:colOff>
      <xdr:row>56</xdr:row>
      <xdr:rowOff>102688</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3843000" y="9602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67</xdr:col>
      <xdr:colOff>111125</xdr:colOff>
      <xdr:row>56</xdr:row>
      <xdr:rowOff>87465</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3512800" y="9688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94162</xdr:rowOff>
    </xdr:from>
    <xdr:to>
      <xdr:col>65</xdr:col>
      <xdr:colOff>53975</xdr:colOff>
      <xdr:row>56</xdr:row>
      <xdr:rowOff>24312</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2954000" y="9523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63</xdr:col>
      <xdr:colOff>22225</xdr:colOff>
      <xdr:row>56</xdr:row>
      <xdr:rowOff>9089</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2623800" y="9610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53</xdr:row>
      <xdr:rowOff>123553</xdr:rowOff>
    </xdr:from>
    <xdr:to>
      <xdr:col>82</xdr:col>
      <xdr:colOff>158750</xdr:colOff>
      <xdr:row>54</xdr:row>
      <xdr:rowOff>53703</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6459200" y="9210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82</xdr:col>
      <xdr:colOff>196850</xdr:colOff>
      <xdr:row>53</xdr:row>
      <xdr:rowOff>32130</xdr:rowOff>
    </xdr:from>
    <xdr:ext cx="762000" cy="259045"/>
    <xdr:sp macro="" textlink="">
      <xdr:nvSpPr>
        <xdr:cNvPr id="268" name="その他該当値テキスト">
          <a:extLst>
            <a:ext uri="{FF2B5EF4-FFF2-40B4-BE49-F238E27FC236}">
              <a16:creationId xmlns:a16="http://schemas.microsoft.com/office/drawing/2014/main" id="{00000000-0008-0000-0400-00000C010000}"/>
            </a:ext>
          </a:extLst>
        </xdr:cNvPr>
        <xdr:cNvSpPr txBox="1"/>
      </xdr:nvSpPr>
      <xdr:spPr>
        <a:xfrm>
          <a:off x="16598900" y="9118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10885</xdr:rowOff>
    </xdr:from>
    <xdr:to>
      <xdr:col>78</xdr:col>
      <xdr:colOff>120650</xdr:colOff>
      <xdr:row>54</xdr:row>
      <xdr:rowOff>112485</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5621000" y="926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76</xdr:col>
      <xdr:colOff>88900</xdr:colOff>
      <xdr:row>52</xdr:row>
      <xdr:rowOff>122662</xdr:rowOff>
    </xdr:from>
    <xdr:ext cx="7366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5290800" y="9038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50074</xdr:rowOff>
    </xdr:from>
    <xdr:to>
      <xdr:col>74</xdr:col>
      <xdr:colOff>31750</xdr:colOff>
      <xdr:row>54</xdr:row>
      <xdr:rowOff>151674</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4732000" y="9308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72</xdr:col>
      <xdr:colOff>0</xdr:colOff>
      <xdr:row>52</xdr:row>
      <xdr:rowOff>161851</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4401800" y="9077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30480</xdr:rowOff>
    </xdr:from>
    <xdr:to>
      <xdr:col>69</xdr:col>
      <xdr:colOff>142875</xdr:colOff>
      <xdr:row>54</xdr:row>
      <xdr:rowOff>132080</xdr:rowOff>
    </xdr:to>
    <xdr:sp macro="" textlink="">
      <xdr:nvSpPr>
        <xdr:cNvPr id="273" name="楕円 272">
          <a:extLst>
            <a:ext uri="{FF2B5EF4-FFF2-40B4-BE49-F238E27FC236}">
              <a16:creationId xmlns:a16="http://schemas.microsoft.com/office/drawing/2014/main" id="{00000000-0008-0000-0400-000011010000}"/>
            </a:ext>
          </a:extLst>
        </xdr:cNvPr>
        <xdr:cNvSpPr/>
      </xdr:nvSpPr>
      <xdr:spPr>
        <a:xfrm>
          <a:off x="13843000" y="928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67</xdr:col>
      <xdr:colOff>111125</xdr:colOff>
      <xdr:row>52</xdr:row>
      <xdr:rowOff>142257</xdr:rowOff>
    </xdr:from>
    <xdr:ext cx="762000" cy="259045"/>
    <xdr:sp macro="" textlink="">
      <xdr:nvSpPr>
        <xdr:cNvPr id="274" name="テキスト ボックス 273">
          <a:extLst>
            <a:ext uri="{FF2B5EF4-FFF2-40B4-BE49-F238E27FC236}">
              <a16:creationId xmlns:a16="http://schemas.microsoft.com/office/drawing/2014/main" id="{00000000-0008-0000-0400-000012010000}"/>
            </a:ext>
          </a:extLst>
        </xdr:cNvPr>
        <xdr:cNvSpPr txBox="1"/>
      </xdr:nvSpPr>
      <xdr:spPr>
        <a:xfrm>
          <a:off x="13512800" y="905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53</xdr:row>
      <xdr:rowOff>143147</xdr:rowOff>
    </xdr:from>
    <xdr:to>
      <xdr:col>65</xdr:col>
      <xdr:colOff>53975</xdr:colOff>
      <xdr:row>54</xdr:row>
      <xdr:rowOff>73297</xdr:rowOff>
    </xdr:to>
    <xdr:sp macro="" textlink="">
      <xdr:nvSpPr>
        <xdr:cNvPr id="275" name="楕円 274">
          <a:extLst>
            <a:ext uri="{FF2B5EF4-FFF2-40B4-BE49-F238E27FC236}">
              <a16:creationId xmlns:a16="http://schemas.microsoft.com/office/drawing/2014/main" id="{00000000-0008-0000-0400-000013010000}"/>
            </a:ext>
          </a:extLst>
        </xdr:cNvPr>
        <xdr:cNvSpPr/>
      </xdr:nvSpPr>
      <xdr:spPr>
        <a:xfrm>
          <a:off x="12954000" y="9229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63</xdr:col>
      <xdr:colOff>22225</xdr:colOff>
      <xdr:row>52</xdr:row>
      <xdr:rowOff>83474</xdr:rowOff>
    </xdr:from>
    <xdr:ext cx="762000" cy="259045"/>
    <xdr:sp macro="" textlink="">
      <xdr:nvSpPr>
        <xdr:cNvPr id="276" name="テキスト ボックス 275">
          <a:extLst>
            <a:ext uri="{FF2B5EF4-FFF2-40B4-BE49-F238E27FC236}">
              <a16:creationId xmlns:a16="http://schemas.microsoft.com/office/drawing/2014/main" id="{00000000-0008-0000-0400-000014010000}"/>
            </a:ext>
          </a:extLst>
        </xdr:cNvPr>
        <xdr:cNvSpPr txBox="1"/>
      </xdr:nvSpPr>
      <xdr:spPr>
        <a:xfrm>
          <a:off x="12623800" y="8998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nSpc>
              <a:spcPts val="1500"/>
            </a:lnSpc>
          </a:pPr>
          <a:r>
            <a:rPr kumimoji="1" lang="ja-JP" altLang="en-US" sz="1300">
              <a:latin typeface="ＭＳ Ｐゴシック" panose="020B0600070205080204" pitchFamily="50" charset="-128"/>
              <a:ea typeface="ＭＳ Ｐゴシック" panose="020B0600070205080204" pitchFamily="50" charset="-128"/>
            </a:rPr>
            <a:t>　補助費等については、新発田広域事務組合消防負担金、豊栄郷清掃施設処理組合負担金、後期高齢者広域連合に対する療養給付金負担金など他団体への負担金が大きな割合を占めている。これらについては、削減が困難な経費であるが、長期的な視野に立ち、将来負担額の把握を行い、必要財源の確保に努めていく。</a:t>
          </a:r>
        </a:p>
      </xdr:txBody>
    </xdr:sp>
    <xdr:clientData/>
  </xdr:twoCellAnchor>
  <xdr:oneCellAnchor>
    <xdr:from>
      <xdr:col>62</xdr:col>
      <xdr:colOff>6350</xdr:colOff>
      <xdr:row>29</xdr:row>
      <xdr:rowOff>107950</xdr:rowOff>
    </xdr:from>
    <xdr:ext cx="298543" cy="225703"/>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2660993" y="5237843"/>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8" name="テキスト ボックス 297">
          <a:extLst>
            <a:ext uri="{FF2B5EF4-FFF2-40B4-BE49-F238E27FC236}">
              <a16:creationId xmlns:a16="http://schemas.microsoft.com/office/drawing/2014/main" id="{00000000-0008-0000-0400-00002A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0" name="補助費等グラフ枠">
          <a:extLst>
            <a:ext uri="{FF2B5EF4-FFF2-40B4-BE49-F238E27FC236}">
              <a16:creationId xmlns:a16="http://schemas.microsoft.com/office/drawing/2014/main" id="{00000000-0008-0000-0400-00002C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82</xdr:col>
      <xdr:colOff>107950</xdr:colOff>
      <xdr:row>34</xdr:row>
      <xdr:rowOff>12700</xdr:rowOff>
    </xdr:from>
    <xdr:to>
      <xdr:col>82</xdr:col>
      <xdr:colOff>107950</xdr:colOff>
      <xdr:row>40</xdr:row>
      <xdr:rowOff>44704</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flipV="1">
          <a:off x="16510000" y="5842000"/>
          <a:ext cx="0" cy="106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16781</xdr:rowOff>
    </xdr:from>
    <xdr:ext cx="762000" cy="259045"/>
    <xdr:sp macro="" textlink="">
      <xdr:nvSpPr>
        <xdr:cNvPr id="302" name="補助費等最小値テキスト">
          <a:extLst>
            <a:ext uri="{FF2B5EF4-FFF2-40B4-BE49-F238E27FC236}">
              <a16:creationId xmlns:a16="http://schemas.microsoft.com/office/drawing/2014/main" id="{00000000-0008-0000-0400-00002E010000}"/>
            </a:ext>
          </a:extLst>
        </xdr:cNvPr>
        <xdr:cNvSpPr txBox="1"/>
      </xdr:nvSpPr>
      <xdr:spPr>
        <a:xfrm>
          <a:off x="16598900" y="6874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44704</xdr:rowOff>
    </xdr:from>
    <xdr:to>
      <xdr:col>82</xdr:col>
      <xdr:colOff>196850</xdr:colOff>
      <xdr:row>40</xdr:row>
      <xdr:rowOff>44704</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6421100" y="6902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99077</xdr:rowOff>
    </xdr:from>
    <xdr:ext cx="762000" cy="259045"/>
    <xdr:sp macro="" textlink="">
      <xdr:nvSpPr>
        <xdr:cNvPr id="304" name="補助費等最大値テキスト">
          <a:extLst>
            <a:ext uri="{FF2B5EF4-FFF2-40B4-BE49-F238E27FC236}">
              <a16:creationId xmlns:a16="http://schemas.microsoft.com/office/drawing/2014/main" id="{00000000-0008-0000-0400-000030010000}"/>
            </a:ext>
          </a:extLst>
        </xdr:cNvPr>
        <xdr:cNvSpPr txBox="1"/>
      </xdr:nvSpPr>
      <xdr:spPr>
        <a:xfrm>
          <a:off x="16598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12700</xdr:rowOff>
    </xdr:from>
    <xdr:to>
      <xdr:col>82</xdr:col>
      <xdr:colOff>196850</xdr:colOff>
      <xdr:row>34</xdr:row>
      <xdr:rowOff>12700</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6421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113284</xdr:rowOff>
    </xdr:from>
    <xdr:to>
      <xdr:col>82</xdr:col>
      <xdr:colOff>107950</xdr:colOff>
      <xdr:row>38</xdr:row>
      <xdr:rowOff>136144</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5671800" y="6628384"/>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3573</xdr:rowOff>
    </xdr:from>
    <xdr:ext cx="762000" cy="259045"/>
    <xdr:sp macro="" textlink="">
      <xdr:nvSpPr>
        <xdr:cNvPr id="307" name="補助費等平均値テキスト">
          <a:extLst>
            <a:ext uri="{FF2B5EF4-FFF2-40B4-BE49-F238E27FC236}">
              <a16:creationId xmlns:a16="http://schemas.microsoft.com/office/drawing/2014/main" id="{00000000-0008-0000-0400-000033010000}"/>
            </a:ext>
          </a:extLst>
        </xdr:cNvPr>
        <xdr:cNvSpPr txBox="1"/>
      </xdr:nvSpPr>
      <xdr:spPr>
        <a:xfrm>
          <a:off x="16598900" y="6175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158496</xdr:rowOff>
    </xdr:from>
    <xdr:to>
      <xdr:col>82</xdr:col>
      <xdr:colOff>158750</xdr:colOff>
      <xdr:row>37</xdr:row>
      <xdr:rowOff>88646</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64592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73</xdr:col>
      <xdr:colOff>180975</xdr:colOff>
      <xdr:row>38</xdr:row>
      <xdr:rowOff>104140</xdr:rowOff>
    </xdr:from>
    <xdr:to>
      <xdr:col>78</xdr:col>
      <xdr:colOff>69850</xdr:colOff>
      <xdr:row>38</xdr:row>
      <xdr:rowOff>113284</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4782800" y="661924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76</xdr:col>
      <xdr:colOff>88900</xdr:colOff>
      <xdr:row>35</xdr:row>
      <xdr:rowOff>85107</xdr:rowOff>
    </xdr:from>
    <xdr:ext cx="7366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5290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85852</xdr:rowOff>
    </xdr:from>
    <xdr:to>
      <xdr:col>73</xdr:col>
      <xdr:colOff>180975</xdr:colOff>
      <xdr:row>38</xdr:row>
      <xdr:rowOff>104140</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3893800" y="660095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131064</xdr:rowOff>
    </xdr:from>
    <xdr:to>
      <xdr:col>74</xdr:col>
      <xdr:colOff>31750</xdr:colOff>
      <xdr:row>37</xdr:row>
      <xdr:rowOff>61214</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4732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72</xdr:col>
      <xdr:colOff>0</xdr:colOff>
      <xdr:row>35</xdr:row>
      <xdr:rowOff>71391</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4401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85852</xdr:rowOff>
    </xdr:from>
    <xdr:to>
      <xdr:col>69</xdr:col>
      <xdr:colOff>92075</xdr:colOff>
      <xdr:row>38</xdr:row>
      <xdr:rowOff>131572</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flipV="1">
          <a:off x="13004800" y="660095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135636</xdr:rowOff>
    </xdr:from>
    <xdr:to>
      <xdr:col>69</xdr:col>
      <xdr:colOff>142875</xdr:colOff>
      <xdr:row>37</xdr:row>
      <xdr:rowOff>65786</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3843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67</xdr:col>
      <xdr:colOff>111125</xdr:colOff>
      <xdr:row>35</xdr:row>
      <xdr:rowOff>75963</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3512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19050</xdr:rowOff>
    </xdr:from>
    <xdr:to>
      <xdr:col>65</xdr:col>
      <xdr:colOff>53975</xdr:colOff>
      <xdr:row>37</xdr:row>
      <xdr:rowOff>120650</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2954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63</xdr:col>
      <xdr:colOff>22225</xdr:colOff>
      <xdr:row>35</xdr:row>
      <xdr:rowOff>130827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2623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85344</xdr:rowOff>
    </xdr:from>
    <xdr:to>
      <xdr:col>82</xdr:col>
      <xdr:colOff>158750</xdr:colOff>
      <xdr:row>39</xdr:row>
      <xdr:rowOff>15494</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6459200" y="6600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82</xdr:col>
      <xdr:colOff>196850</xdr:colOff>
      <xdr:row>38</xdr:row>
      <xdr:rowOff>57421</xdr:rowOff>
    </xdr:from>
    <xdr:ext cx="762000" cy="259045"/>
    <xdr:sp macro="" textlink="">
      <xdr:nvSpPr>
        <xdr:cNvPr id="326" name="補助費等該当値テキスト">
          <a:extLst>
            <a:ext uri="{FF2B5EF4-FFF2-40B4-BE49-F238E27FC236}">
              <a16:creationId xmlns:a16="http://schemas.microsoft.com/office/drawing/2014/main" id="{00000000-0008-0000-0400-000046010000}"/>
            </a:ext>
          </a:extLst>
        </xdr:cNvPr>
        <xdr:cNvSpPr txBox="1"/>
      </xdr:nvSpPr>
      <xdr:spPr>
        <a:xfrm>
          <a:off x="16598900" y="6572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62484</xdr:rowOff>
    </xdr:from>
    <xdr:to>
      <xdr:col>78</xdr:col>
      <xdr:colOff>120650</xdr:colOff>
      <xdr:row>38</xdr:row>
      <xdr:rowOff>164084</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5621000" y="6577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76</xdr:col>
      <xdr:colOff>88900</xdr:colOff>
      <xdr:row>38</xdr:row>
      <xdr:rowOff>148861</xdr:rowOff>
    </xdr:from>
    <xdr:ext cx="7366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5290800" y="66639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53340</xdr:rowOff>
    </xdr:from>
    <xdr:to>
      <xdr:col>74</xdr:col>
      <xdr:colOff>31750</xdr:colOff>
      <xdr:row>38</xdr:row>
      <xdr:rowOff>154940</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4732000" y="656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72</xdr:col>
      <xdr:colOff>0</xdr:colOff>
      <xdr:row>38</xdr:row>
      <xdr:rowOff>139717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4401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35052</xdr:rowOff>
    </xdr:from>
    <xdr:to>
      <xdr:col>69</xdr:col>
      <xdr:colOff>142875</xdr:colOff>
      <xdr:row>38</xdr:row>
      <xdr:rowOff>136652</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3843000" y="6550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67</xdr:col>
      <xdr:colOff>111125</xdr:colOff>
      <xdr:row>38</xdr:row>
      <xdr:rowOff>121429</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3512800" y="6636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80772</xdr:rowOff>
    </xdr:from>
    <xdr:to>
      <xdr:col>65</xdr:col>
      <xdr:colOff>53975</xdr:colOff>
      <xdr:row>39</xdr:row>
      <xdr:rowOff>10922</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2954000" y="659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63</xdr:col>
      <xdr:colOff>22225</xdr:colOff>
      <xdr:row>38</xdr:row>
      <xdr:rowOff>167149</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2623800" y="6682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nSpc>
              <a:spcPts val="1500"/>
            </a:lnSpc>
          </a:pPr>
          <a:r>
            <a:rPr kumimoji="1" lang="ja-JP" altLang="en-US" sz="1300">
              <a:latin typeface="ＭＳ Ｐゴシック" panose="020B0600070205080204" pitchFamily="50" charset="-128"/>
              <a:ea typeface="ＭＳ Ｐゴシック" panose="020B0600070205080204" pitchFamily="50" charset="-128"/>
            </a:rPr>
            <a:t>　公債費については、過去</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年間類似団体と比較して低い数値で推移しているが、平成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年度に借入を行った図書館建設事業債の元金償還が始まったことなどから、前年度比</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ポイントの増加となった。今年度は</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ポイントの上昇となったが、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小学校冷房設置工事や亀代児童クラブ建設工事などにより平成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年度に借入を行った分の元金償還が始まったことによる。</a:t>
          </a:r>
        </a:p>
      </xdr:txBody>
    </xdr:sp>
    <xdr:clientData/>
  </xdr:twoCellAnchor>
  <xdr:oneCellAnchor>
    <xdr:from>
      <xdr:col>3</xdr:col>
      <xdr:colOff>123825</xdr:colOff>
      <xdr:row>69</xdr:row>
      <xdr:rowOff>107950</xdr:rowOff>
    </xdr:from>
    <xdr:ext cx="298543" cy="225703"/>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736146" y="12313557"/>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8" name="公債費グラフ枠">
          <a:extLst>
            <a:ext uri="{FF2B5EF4-FFF2-40B4-BE49-F238E27FC236}">
              <a16:creationId xmlns:a16="http://schemas.microsoft.com/office/drawing/2014/main" id="{00000000-0008-0000-0400-000066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25400</xdr:colOff>
      <xdr:row>75</xdr:row>
      <xdr:rowOff>5842</xdr:rowOff>
    </xdr:from>
    <xdr:to>
      <xdr:col>24</xdr:col>
      <xdr:colOff>25400</xdr:colOff>
      <xdr:row>80</xdr:row>
      <xdr:rowOff>67563</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flipV="1">
          <a:off x="4826000" y="12864592"/>
          <a:ext cx="0" cy="918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39640</xdr:rowOff>
    </xdr:from>
    <xdr:ext cx="762000" cy="259045"/>
    <xdr:sp macro="" textlink="">
      <xdr:nvSpPr>
        <xdr:cNvPr id="360" name="公債費最小値テキスト">
          <a:extLst>
            <a:ext uri="{FF2B5EF4-FFF2-40B4-BE49-F238E27FC236}">
              <a16:creationId xmlns:a16="http://schemas.microsoft.com/office/drawing/2014/main" id="{00000000-0008-0000-0400-000068010000}"/>
            </a:ext>
          </a:extLst>
        </xdr:cNvPr>
        <xdr:cNvSpPr txBox="1"/>
      </xdr:nvSpPr>
      <xdr:spPr>
        <a:xfrm>
          <a:off x="4914900" y="13755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67563</xdr:rowOff>
    </xdr:from>
    <xdr:to>
      <xdr:col>24</xdr:col>
      <xdr:colOff>114300</xdr:colOff>
      <xdr:row>80</xdr:row>
      <xdr:rowOff>67563</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4737100" y="13783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92219</xdr:rowOff>
    </xdr:from>
    <xdr:ext cx="762000" cy="259045"/>
    <xdr:sp macro="" textlink="">
      <xdr:nvSpPr>
        <xdr:cNvPr id="362" name="公債費最大値テキスト">
          <a:extLst>
            <a:ext uri="{FF2B5EF4-FFF2-40B4-BE49-F238E27FC236}">
              <a16:creationId xmlns:a16="http://schemas.microsoft.com/office/drawing/2014/main" id="{00000000-0008-0000-0400-00006A010000}"/>
            </a:ext>
          </a:extLst>
        </xdr:cNvPr>
        <xdr:cNvSpPr txBox="1"/>
      </xdr:nvSpPr>
      <xdr:spPr>
        <a:xfrm>
          <a:off x="4914900" y="12608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75</xdr:row>
      <xdr:rowOff>5842</xdr:rowOff>
    </xdr:from>
    <xdr:to>
      <xdr:col>24</xdr:col>
      <xdr:colOff>114300</xdr:colOff>
      <xdr:row>75</xdr:row>
      <xdr:rowOff>5842</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4737100" y="12864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46990</xdr:rowOff>
    </xdr:from>
    <xdr:to>
      <xdr:col>24</xdr:col>
      <xdr:colOff>25400</xdr:colOff>
      <xdr:row>75</xdr:row>
      <xdr:rowOff>60706</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3987800" y="12905740"/>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18559</xdr:rowOff>
    </xdr:from>
    <xdr:ext cx="762000" cy="259045"/>
    <xdr:sp macro="" textlink="">
      <xdr:nvSpPr>
        <xdr:cNvPr id="365" name="公債費平均値テキスト">
          <a:extLst>
            <a:ext uri="{FF2B5EF4-FFF2-40B4-BE49-F238E27FC236}">
              <a16:creationId xmlns:a16="http://schemas.microsoft.com/office/drawing/2014/main" id="{00000000-0008-0000-0400-00006D010000}"/>
            </a:ext>
          </a:extLst>
        </xdr:cNvPr>
        <xdr:cNvSpPr txBox="1"/>
      </xdr:nvSpPr>
      <xdr:spPr>
        <a:xfrm>
          <a:off x="4914900" y="13220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46482</xdr:rowOff>
    </xdr:from>
    <xdr:to>
      <xdr:col>24</xdr:col>
      <xdr:colOff>76200</xdr:colOff>
      <xdr:row>77</xdr:row>
      <xdr:rowOff>148082</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47752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98425</xdr:colOff>
      <xdr:row>74</xdr:row>
      <xdr:rowOff>149860</xdr:rowOff>
    </xdr:from>
    <xdr:to>
      <xdr:col>19</xdr:col>
      <xdr:colOff>187325</xdr:colOff>
      <xdr:row>75</xdr:row>
      <xdr:rowOff>46990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3098800" y="128371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60198</xdr:rowOff>
    </xdr:from>
    <xdr:to>
      <xdr:col>20</xdr:col>
      <xdr:colOff>38100</xdr:colOff>
      <xdr:row>77</xdr:row>
      <xdr:rowOff>161798</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3937000" y="13261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6350</xdr:colOff>
      <xdr:row>77</xdr:row>
      <xdr:rowOff>146575</xdr:rowOff>
    </xdr:from>
    <xdr:ext cx="7366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3606800" y="133482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145288</xdr:rowOff>
    </xdr:from>
    <xdr:to>
      <xdr:col>15</xdr:col>
      <xdr:colOff>98425</xdr:colOff>
      <xdr:row>74</xdr:row>
      <xdr:rowOff>149860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2209800" y="1283258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83058</xdr:rowOff>
    </xdr:from>
    <xdr:to>
      <xdr:col>15</xdr:col>
      <xdr:colOff>149225</xdr:colOff>
      <xdr:row>78</xdr:row>
      <xdr:rowOff>13208</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048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13</xdr:col>
      <xdr:colOff>117475</xdr:colOff>
      <xdr:row>77</xdr:row>
      <xdr:rowOff>169435</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2717800" y="1337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131572</xdr:rowOff>
    </xdr:from>
    <xdr:to>
      <xdr:col>11</xdr:col>
      <xdr:colOff>9525</xdr:colOff>
      <xdr:row>74</xdr:row>
      <xdr:rowOff>145288</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1320800" y="1281887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32765</xdr:rowOff>
    </xdr:from>
    <xdr:to>
      <xdr:col>11</xdr:col>
      <xdr:colOff>60325</xdr:colOff>
      <xdr:row>77</xdr:row>
      <xdr:rowOff>134365</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2159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28575</xdr:colOff>
      <xdr:row>77</xdr:row>
      <xdr:rowOff>119142</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828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80772</xdr:rowOff>
    </xdr:from>
    <xdr:to>
      <xdr:col>6</xdr:col>
      <xdr:colOff>171450</xdr:colOff>
      <xdr:row>77</xdr:row>
      <xdr:rowOff>10922</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1270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xdr:col>
      <xdr:colOff>139700</xdr:colOff>
      <xdr:row>76</xdr:row>
      <xdr:rowOff>167149</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939800" y="1319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9906</xdr:rowOff>
    </xdr:from>
    <xdr:to>
      <xdr:col>24</xdr:col>
      <xdr:colOff>76200</xdr:colOff>
      <xdr:row>75</xdr:row>
      <xdr:rowOff>111506</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4775200" y="12868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24</xdr:col>
      <xdr:colOff>114300</xdr:colOff>
      <xdr:row>74</xdr:row>
      <xdr:rowOff>89933</xdr:rowOff>
    </xdr:from>
    <xdr:ext cx="762000" cy="259045"/>
    <xdr:sp macro="" textlink="">
      <xdr:nvSpPr>
        <xdr:cNvPr id="384" name="公債費該当値テキスト">
          <a:extLst>
            <a:ext uri="{FF2B5EF4-FFF2-40B4-BE49-F238E27FC236}">
              <a16:creationId xmlns:a16="http://schemas.microsoft.com/office/drawing/2014/main" id="{00000000-0008-0000-0400-000080010000}"/>
            </a:ext>
          </a:extLst>
        </xdr:cNvPr>
        <xdr:cNvSpPr txBox="1"/>
      </xdr:nvSpPr>
      <xdr:spPr>
        <a:xfrm>
          <a:off x="4914900" y="12777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167640</xdr:rowOff>
    </xdr:from>
    <xdr:to>
      <xdr:col>20</xdr:col>
      <xdr:colOff>38100</xdr:colOff>
      <xdr:row>75</xdr:row>
      <xdr:rowOff>97790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3937000" y="1285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6350</xdr:colOff>
      <xdr:row>73</xdr:row>
      <xdr:rowOff>107967</xdr:rowOff>
    </xdr:from>
    <xdr:ext cx="7366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606800" y="12623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99060</xdr:rowOff>
    </xdr:from>
    <xdr:to>
      <xdr:col>15</xdr:col>
      <xdr:colOff>149225</xdr:colOff>
      <xdr:row>75</xdr:row>
      <xdr:rowOff>29210</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3048000" y="1278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13</xdr:col>
      <xdr:colOff>117475</xdr:colOff>
      <xdr:row>73</xdr:row>
      <xdr:rowOff>39387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2717800" y="1255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94488</xdr:rowOff>
    </xdr:from>
    <xdr:to>
      <xdr:col>11</xdr:col>
      <xdr:colOff>60325</xdr:colOff>
      <xdr:row>75</xdr:row>
      <xdr:rowOff>24638</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2159000" y="12781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28575</xdr:colOff>
      <xdr:row>73</xdr:row>
      <xdr:rowOff>34815</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828800" y="12550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80772</xdr:rowOff>
    </xdr:from>
    <xdr:to>
      <xdr:col>6</xdr:col>
      <xdr:colOff>171450</xdr:colOff>
      <xdr:row>75</xdr:row>
      <xdr:rowOff>10922</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1270000" y="12768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xdr:col>
      <xdr:colOff>139700</xdr:colOff>
      <xdr:row>73</xdr:row>
      <xdr:rowOff>21099</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939800" y="12536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nSpc>
              <a:spcPts val="1300"/>
            </a:lnSpc>
          </a:pPr>
          <a:r>
            <a:rPr kumimoji="1" lang="ja-JP" altLang="en-US" sz="1300">
              <a:latin typeface="ＭＳ Ｐゴシック" panose="020B0600070205080204" pitchFamily="50" charset="-128"/>
              <a:ea typeface="ＭＳ Ｐゴシック" panose="020B0600070205080204" pitchFamily="50" charset="-128"/>
            </a:rPr>
            <a:t>　公債費以外の経常収支比率については、物件費・扶助費・補助費等の影響により、類似団体を大きく上回る状況が続いている。また、固定資産税収入が大規模償却資産の逐年減価に伴い、経常一般財源である税収が大きく落ち込んでいることも比率が高くなっている原因のひとつである。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経常経費充当一般財源が増加したことにより、数値が増加している。依然として類似団体平均とは大きな開きがあるため、引き続き、事業の見直しや、歳入確保の取組みを強化し、経常経費の削減に努めていく。</a:t>
          </a:r>
        </a:p>
      </xdr:txBody>
    </xdr:sp>
    <xdr:clientData/>
  </xdr:twoCellAnchor>
  <xdr:oneCellAnchor>
    <xdr:from>
      <xdr:col>62</xdr:col>
      <xdr:colOff>6350</xdr:colOff>
      <xdr:row>69</xdr:row>
      <xdr:rowOff>107950</xdr:rowOff>
    </xdr:from>
    <xdr:ext cx="298543" cy="225703"/>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2660993" y="12313557"/>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a:extLst>
            <a:ext uri="{FF2B5EF4-FFF2-40B4-BE49-F238E27FC236}">
              <a16:creationId xmlns:a16="http://schemas.microsoft.com/office/drawing/2014/main" id="{00000000-0008-0000-0400-0000A1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82</xdr:col>
      <xdr:colOff>107950</xdr:colOff>
      <xdr:row>73</xdr:row>
      <xdr:rowOff>97282</xdr:rowOff>
    </xdr:from>
    <xdr:to>
      <xdr:col>82</xdr:col>
      <xdr:colOff>107950</xdr:colOff>
      <xdr:row>80</xdr:row>
      <xdr:rowOff>58420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flipV="1">
          <a:off x="16510000" y="12613132"/>
          <a:ext cx="0" cy="1161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30497</xdr:rowOff>
    </xdr:from>
    <xdr:ext cx="762000" cy="259045"/>
    <xdr:sp macro="" textlink="">
      <xdr:nvSpPr>
        <xdr:cNvPr id="419" name="公債費以外最小値テキスト">
          <a:extLst>
            <a:ext uri="{FF2B5EF4-FFF2-40B4-BE49-F238E27FC236}">
              <a16:creationId xmlns:a16="http://schemas.microsoft.com/office/drawing/2014/main" id="{00000000-0008-0000-0400-0000A3010000}"/>
            </a:ext>
          </a:extLst>
        </xdr:cNvPr>
        <xdr:cNvSpPr txBox="1"/>
      </xdr:nvSpPr>
      <xdr:spPr>
        <a:xfrm>
          <a:off x="16598900" y="1374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58420</xdr:rowOff>
    </xdr:from>
    <xdr:to>
      <xdr:col>82</xdr:col>
      <xdr:colOff>196850</xdr:colOff>
      <xdr:row>80</xdr:row>
      <xdr:rowOff>58420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377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12209</xdr:rowOff>
    </xdr:from>
    <xdr:ext cx="762000" cy="259045"/>
    <xdr:sp macro="" textlink="">
      <xdr:nvSpPr>
        <xdr:cNvPr id="421" name="公債費以外最大値テキスト">
          <a:extLst>
            <a:ext uri="{FF2B5EF4-FFF2-40B4-BE49-F238E27FC236}">
              <a16:creationId xmlns:a16="http://schemas.microsoft.com/office/drawing/2014/main" id="{00000000-0008-0000-0400-0000A5010000}"/>
            </a:ext>
          </a:extLst>
        </xdr:cNvPr>
        <xdr:cNvSpPr txBox="1"/>
      </xdr:nvSpPr>
      <xdr:spPr>
        <a:xfrm>
          <a:off x="16598900" y="12356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97282</xdr:rowOff>
    </xdr:from>
    <xdr:to>
      <xdr:col>82</xdr:col>
      <xdr:colOff>196850</xdr:colOff>
      <xdr:row>73</xdr:row>
      <xdr:rowOff>97282</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2613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115570</xdr:rowOff>
    </xdr:from>
    <xdr:to>
      <xdr:col>82</xdr:col>
      <xdr:colOff>107950</xdr:colOff>
      <xdr:row>79</xdr:row>
      <xdr:rowOff>165863</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5671800" y="13660120"/>
          <a:ext cx="8382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115588</xdr:rowOff>
    </xdr:from>
    <xdr:ext cx="762000" cy="259045"/>
    <xdr:sp macro="" textlink="">
      <xdr:nvSpPr>
        <xdr:cNvPr id="424" name="公債費以外平均値テキスト">
          <a:extLst>
            <a:ext uri="{FF2B5EF4-FFF2-40B4-BE49-F238E27FC236}">
              <a16:creationId xmlns:a16="http://schemas.microsoft.com/office/drawing/2014/main" id="{00000000-0008-0000-0400-0000A8010000}"/>
            </a:ext>
          </a:extLst>
        </xdr:cNvPr>
        <xdr:cNvSpPr txBox="1"/>
      </xdr:nvSpPr>
      <xdr:spPr>
        <a:xfrm>
          <a:off x="16598900" y="129743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99061</xdr:rowOff>
    </xdr:from>
    <xdr:to>
      <xdr:col>82</xdr:col>
      <xdr:colOff>158750</xdr:colOff>
      <xdr:row>77</xdr:row>
      <xdr:rowOff>29211</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64592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73</xdr:col>
      <xdr:colOff>180975</xdr:colOff>
      <xdr:row>79</xdr:row>
      <xdr:rowOff>115570</xdr:rowOff>
    </xdr:from>
    <xdr:to>
      <xdr:col>78</xdr:col>
      <xdr:colOff>69850</xdr:colOff>
      <xdr:row>79</xdr:row>
      <xdr:rowOff>156718</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4782800" y="1366012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48768</xdr:rowOff>
    </xdr:from>
    <xdr:to>
      <xdr:col>78</xdr:col>
      <xdr:colOff>120650</xdr:colOff>
      <xdr:row>76</xdr:row>
      <xdr:rowOff>150368</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5621000" y="1307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76</xdr:col>
      <xdr:colOff>88900</xdr:colOff>
      <xdr:row>74</xdr:row>
      <xdr:rowOff>160545</xdr:rowOff>
    </xdr:from>
    <xdr:ext cx="7366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5290800" y="128478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138430</xdr:rowOff>
    </xdr:from>
    <xdr:to>
      <xdr:col>73</xdr:col>
      <xdr:colOff>180975</xdr:colOff>
      <xdr:row>79</xdr:row>
      <xdr:rowOff>156718</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3893800" y="1368298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147065</xdr:rowOff>
    </xdr:from>
    <xdr:to>
      <xdr:col>74</xdr:col>
      <xdr:colOff>31750</xdr:colOff>
      <xdr:row>76</xdr:row>
      <xdr:rowOff>77215</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4732000" y="130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72</xdr:col>
      <xdr:colOff>0</xdr:colOff>
      <xdr:row>74</xdr:row>
      <xdr:rowOff>87393</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4401800" y="12774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138430</xdr:rowOff>
    </xdr:from>
    <xdr:to>
      <xdr:col>69</xdr:col>
      <xdr:colOff>92075</xdr:colOff>
      <xdr:row>79</xdr:row>
      <xdr:rowOff>161289</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3004800" y="1368298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101346</xdr:rowOff>
    </xdr:from>
    <xdr:to>
      <xdr:col>69</xdr:col>
      <xdr:colOff>142875</xdr:colOff>
      <xdr:row>76</xdr:row>
      <xdr:rowOff>31496</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3843000" y="1296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67</xdr:col>
      <xdr:colOff>111125</xdr:colOff>
      <xdr:row>74</xdr:row>
      <xdr:rowOff>41673</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3512800" y="12728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44196</xdr:rowOff>
    </xdr:from>
    <xdr:to>
      <xdr:col>65</xdr:col>
      <xdr:colOff>53975</xdr:colOff>
      <xdr:row>76</xdr:row>
      <xdr:rowOff>145796</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2954000" y="1307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63</xdr:col>
      <xdr:colOff>22225</xdr:colOff>
      <xdr:row>74</xdr:row>
      <xdr:rowOff>155973</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2623800" y="12843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115063</xdr:rowOff>
    </xdr:from>
    <xdr:to>
      <xdr:col>82</xdr:col>
      <xdr:colOff>158750</xdr:colOff>
      <xdr:row>80</xdr:row>
      <xdr:rowOff>45213</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6459200" y="13659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82</xdr:col>
      <xdr:colOff>196850</xdr:colOff>
      <xdr:row>79</xdr:row>
      <xdr:rowOff>23640</xdr:rowOff>
    </xdr:from>
    <xdr:ext cx="762000" cy="259045"/>
    <xdr:sp macro="" textlink="">
      <xdr:nvSpPr>
        <xdr:cNvPr id="443" name="公債費以外該当値テキスト">
          <a:extLst>
            <a:ext uri="{FF2B5EF4-FFF2-40B4-BE49-F238E27FC236}">
              <a16:creationId xmlns:a16="http://schemas.microsoft.com/office/drawing/2014/main" id="{00000000-0008-0000-0400-0000BB010000}"/>
            </a:ext>
          </a:extLst>
        </xdr:cNvPr>
        <xdr:cNvSpPr txBox="1"/>
      </xdr:nvSpPr>
      <xdr:spPr>
        <a:xfrm>
          <a:off x="16598900" y="13568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64770</xdr:rowOff>
    </xdr:from>
    <xdr:to>
      <xdr:col>78</xdr:col>
      <xdr:colOff>120650</xdr:colOff>
      <xdr:row>79</xdr:row>
      <xdr:rowOff>166370</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5621000" y="1360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76</xdr:col>
      <xdr:colOff>88900</xdr:colOff>
      <xdr:row>79</xdr:row>
      <xdr:rowOff>151147</xdr:rowOff>
    </xdr:from>
    <xdr:ext cx="7366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290800" y="13695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105918</xdr:rowOff>
    </xdr:from>
    <xdr:to>
      <xdr:col>74</xdr:col>
      <xdr:colOff>31750</xdr:colOff>
      <xdr:row>80</xdr:row>
      <xdr:rowOff>36068</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4732000" y="13650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72</xdr:col>
      <xdr:colOff>0</xdr:colOff>
      <xdr:row>80</xdr:row>
      <xdr:rowOff>20845</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401800" y="13736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87630</xdr:rowOff>
    </xdr:from>
    <xdr:to>
      <xdr:col>69</xdr:col>
      <xdr:colOff>142875</xdr:colOff>
      <xdr:row>80</xdr:row>
      <xdr:rowOff>17780</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3843000" y="1363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67</xdr:col>
      <xdr:colOff>111125</xdr:colOff>
      <xdr:row>80</xdr:row>
      <xdr:rowOff>2557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512800" y="1371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110489</xdr:rowOff>
    </xdr:from>
    <xdr:to>
      <xdr:col>65</xdr:col>
      <xdr:colOff>53975</xdr:colOff>
      <xdr:row>80</xdr:row>
      <xdr:rowOff>40639</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2954000" y="13655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63</xdr:col>
      <xdr:colOff>22225</xdr:colOff>
      <xdr:row>80</xdr:row>
      <xdr:rowOff>25416</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623800" y="13741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75258" name="グラフ3">
          <a:extLst>
            <a:ext uri="{FF2B5EF4-FFF2-40B4-BE49-F238E27FC236}">
              <a16:creationId xmlns:a16="http://schemas.microsoft.com/office/drawing/2014/main" id="{00000000-0008-0000-0500-0000FA25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695325</xdr:colOff>
      <xdr:row>0</xdr:row>
      <xdr:rowOff>0</xdr:rowOff>
    </xdr:from>
    <xdr:to>
      <xdr:col>43</xdr:col>
      <xdr:colOff>1095375</xdr:colOff>
      <xdr:row>2</xdr:row>
      <xdr:rowOff>38100</xdr:rowOff>
    </xdr:to>
    <xdr:sp macro="" textlink="">
      <xdr:nvSpPr>
        <xdr:cNvPr id="75260" name="団体名称ボックス1">
          <a:extLst>
            <a:ext uri="{FF2B5EF4-FFF2-40B4-BE49-F238E27FC236}">
              <a16:creationId xmlns:a16="http://schemas.microsoft.com/office/drawing/2014/main" id="{00000000-0008-0000-0500-0000FC250100}"/>
            </a:ext>
          </a:extLst>
        </xdr:cNvPr>
        <xdr:cNvSpPr>
          <a:spLocks noChangeArrowheads="1"/>
        </xdr:cNvSpPr>
      </xdr:nvSpPr>
      <xdr:spPr bwMode="auto">
        <a:xfrm>
          <a:off x="14030325" y="0"/>
          <a:ext cx="2990850" cy="381000"/>
        </a:xfrm>
        <a:prstGeom prst="rect">
          <a:avLst/>
        </a:prstGeom>
        <a:solidFill>
          <a:srgbClr val="FF0000"/>
        </a:solidFill>
        <a:ln w="9525" algn="ctr">
          <a:solidFill>
            <a:srgbClr val="FF0000"/>
          </a:solidFill>
          <a:round/>
          <a:headEnd/>
          <a:tailEnd/>
        </a:ln>
      </xdr:spPr>
    </xdr:sp>
    <xdr:clientData/>
  </xdr:twoCellAnchor>
  <xdr:twoCellAnchor>
    <xdr:from>
      <xdr:col>41</xdr:col>
      <xdr:colOff>704850</xdr:colOff>
      <xdr:row>0</xdr:row>
      <xdr:rowOff>9525</xdr:rowOff>
    </xdr:from>
    <xdr:to>
      <xdr:col>43</xdr:col>
      <xdr:colOff>1076325</xdr:colOff>
      <xdr:row>2</xdr:row>
      <xdr:rowOff>28575</xdr:rowOff>
    </xdr:to>
    <xdr:sp macro="" textlink="">
      <xdr:nvSpPr>
        <xdr:cNvPr id="75261" name="団体名称ボックス2">
          <a:extLst>
            <a:ext uri="{FF2B5EF4-FFF2-40B4-BE49-F238E27FC236}">
              <a16:creationId xmlns:a16="http://schemas.microsoft.com/office/drawing/2014/main" id="{00000000-0008-0000-0500-0000FD250100}"/>
            </a:ext>
          </a:extLst>
        </xdr:cNvPr>
        <xdr:cNvSpPr>
          <a:spLocks noChangeArrowheads="1"/>
        </xdr:cNvSpPr>
      </xdr:nvSpPr>
      <xdr:spPr bwMode="auto">
        <a:xfrm>
          <a:off x="14039850" y="9525"/>
          <a:ext cx="2962275" cy="361950"/>
        </a:xfrm>
        <a:prstGeom prst="rect">
          <a:avLst/>
        </a:prstGeom>
        <a:solidFill>
          <a:srgbClr val="FF0000"/>
        </a:solidFill>
        <a:ln w="9525" algn="ctr">
          <a:solidFill>
            <a:srgbClr val="FFFFFF"/>
          </a:solidFill>
          <a:round/>
          <a:headEnd/>
          <a:tailEnd/>
        </a:ln>
      </xdr:spPr>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新潟県聖籠町</a:t>
          </a:r>
        </a:p>
      </xdr:txBody>
    </xdr:sp>
    <xdr:clientData/>
  </xdr:twoCellAnchor>
  <xdr:twoCellAnchor>
    <xdr:from>
      <xdr:col>39</xdr:col>
      <xdr:colOff>1066800</xdr:colOff>
      <xdr:row>0</xdr:row>
      <xdr:rowOff>0</xdr:rowOff>
    </xdr:from>
    <xdr:to>
      <xdr:col>41</xdr:col>
      <xdr:colOff>504825</xdr:colOff>
      <xdr:row>2</xdr:row>
      <xdr:rowOff>38100</xdr:rowOff>
    </xdr:to>
    <xdr:sp macro="" textlink="">
      <xdr:nvSpPr>
        <xdr:cNvPr id="75263" name="正方形/長方形 6">
          <a:extLst>
            <a:ext uri="{FF2B5EF4-FFF2-40B4-BE49-F238E27FC236}">
              <a16:creationId xmlns:a16="http://schemas.microsoft.com/office/drawing/2014/main" id="{00000000-0008-0000-0500-0000FF250100}"/>
            </a:ext>
          </a:extLst>
        </xdr:cNvPr>
        <xdr:cNvSpPr>
          <a:spLocks noChangeArrowheads="1"/>
        </xdr:cNvSpPr>
      </xdr:nvSpPr>
      <xdr:spPr bwMode="auto">
        <a:xfrm>
          <a:off x="11811000" y="0"/>
          <a:ext cx="2028825" cy="381000"/>
        </a:xfrm>
        <a:prstGeom prst="rect">
          <a:avLst/>
        </a:prstGeom>
        <a:solidFill>
          <a:srgbClr val="FF0000"/>
        </a:solidFill>
        <a:ln w="9525" algn="ctr">
          <a:solidFill>
            <a:srgbClr val="FF0000"/>
          </a:solidFill>
          <a:round/>
          <a:headEnd/>
          <a:tailEnd/>
        </a:ln>
      </xdr:spPr>
    </xdr:sp>
    <xdr:clientData/>
  </xdr:twoCellAnchor>
  <xdr:twoCellAnchor>
    <xdr:from>
      <xdr:col>39</xdr:col>
      <xdr:colOff>1095375</xdr:colOff>
      <xdr:row>0</xdr:row>
      <xdr:rowOff>9525</xdr:rowOff>
    </xdr:from>
    <xdr:to>
      <xdr:col>41</xdr:col>
      <xdr:colOff>485775</xdr:colOff>
      <xdr:row>2</xdr:row>
      <xdr:rowOff>28575</xdr:rowOff>
    </xdr:to>
    <xdr:sp macro="" textlink="">
      <xdr:nvSpPr>
        <xdr:cNvPr id="75264" name="正方形/長方形 7">
          <a:extLst>
            <a:ext uri="{FF2B5EF4-FFF2-40B4-BE49-F238E27FC236}">
              <a16:creationId xmlns:a16="http://schemas.microsoft.com/office/drawing/2014/main" id="{00000000-0008-0000-0500-000000260100}"/>
            </a:ext>
          </a:extLst>
        </xdr:cNvPr>
        <xdr:cNvSpPr>
          <a:spLocks noChangeArrowheads="1"/>
        </xdr:cNvSpPr>
      </xdr:nvSpPr>
      <xdr:spPr bwMode="auto">
        <a:xfrm>
          <a:off x="11839575" y="9525"/>
          <a:ext cx="1981200" cy="361950"/>
        </a:xfrm>
        <a:prstGeom prst="rect">
          <a:avLst/>
        </a:prstGeom>
        <a:solidFill>
          <a:srgbClr val="FF0000"/>
        </a:solidFill>
        <a:ln w="9525" algn="ctr">
          <a:solidFill>
            <a:srgbClr val="FFFFFF"/>
          </a:solidFill>
          <a:round/>
          <a:headEnd/>
          <a:tailEnd/>
        </a:ln>
      </xdr:spPr>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66675</xdr:colOff>
      <xdr:row>63</xdr:row>
      <xdr:rowOff>28575</xdr:rowOff>
    </xdr:from>
    <xdr:to>
      <xdr:col>33</xdr:col>
      <xdr:colOff>114300</xdr:colOff>
      <xdr:row>64</xdr:row>
      <xdr:rowOff>114300</xdr:rowOff>
    </xdr:to>
    <xdr:sp macro="" textlink="">
      <xdr:nvSpPr>
        <xdr:cNvPr id="75266" name="角丸四角形 9">
          <a:extLst>
            <a:ext uri="{FF2B5EF4-FFF2-40B4-BE49-F238E27FC236}">
              <a16:creationId xmlns:a16="http://schemas.microsoft.com/office/drawing/2014/main" id="{00000000-0008-0000-0500-000002260100}"/>
            </a:ext>
          </a:extLst>
        </xdr:cNvPr>
        <xdr:cNvSpPr>
          <a:spLocks noChangeArrowheads="1"/>
        </xdr:cNvSpPr>
      </xdr:nvSpPr>
      <xdr:spPr bwMode="auto">
        <a:xfrm>
          <a:off x="2162175" y="12001500"/>
          <a:ext cx="4238625" cy="257175"/>
        </a:xfrm>
        <a:prstGeom prst="roundRect">
          <a:avLst>
            <a:gd name="adj" fmla="val 0"/>
          </a:avLst>
        </a:prstGeom>
        <a:solidFill>
          <a:srgbClr val="FFFFFF"/>
        </a:solidFill>
        <a:ln w="9525" algn="ctr">
          <a:solidFill>
            <a:srgbClr val="000000"/>
          </a:solidFill>
          <a:round/>
          <a:headEnd/>
          <a:tailEnd/>
        </a:ln>
        <a:effectLst>
          <a:outerShdw dist="37356" dir="2700000" rotWithShape="0">
            <a:srgbClr val="000000"/>
          </a:outerShdw>
        </a:effectLst>
      </xdr:spPr>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123825</xdr:colOff>
      <xdr:row>63</xdr:row>
      <xdr:rowOff>152400</xdr:rowOff>
    </xdr:from>
    <xdr:to>
      <xdr:col>14</xdr:col>
      <xdr:colOff>38100</xdr:colOff>
      <xdr:row>63</xdr:row>
      <xdr:rowOff>152400</xdr:rowOff>
    </xdr:to>
    <xdr:cxnSp macro="">
      <xdr:nvCxnSpPr>
        <xdr:cNvPr id="75268" name="直線コネクタ 11">
          <a:extLst>
            <a:ext uri="{FF2B5EF4-FFF2-40B4-BE49-F238E27FC236}">
              <a16:creationId xmlns:a16="http://schemas.microsoft.com/office/drawing/2014/main" id="{00000000-0008-0000-0500-000004260100}"/>
            </a:ext>
          </a:extLst>
        </xdr:cNvPr>
        <xdr:cNvCxnSpPr>
          <a:cxnSpLocks noChangeShapeType="1"/>
        </xdr:cNvCxnSpPr>
      </xdr:nvCxnSpPr>
      <xdr:spPr bwMode="auto">
        <a:xfrm>
          <a:off x="2409825" y="12125325"/>
          <a:ext cx="295275" cy="0"/>
        </a:xfrm>
        <a:prstGeom prst="line">
          <a:avLst/>
        </a:prstGeom>
        <a:noFill/>
        <a:ln w="635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13</xdr:col>
      <xdr:colOff>38100</xdr:colOff>
      <xdr:row>63</xdr:row>
      <xdr:rowOff>104775</xdr:rowOff>
    </xdr:from>
    <xdr:to>
      <xdr:col>13</xdr:col>
      <xdr:colOff>142875</xdr:colOff>
      <xdr:row>64</xdr:row>
      <xdr:rowOff>38100</xdr:rowOff>
    </xdr:to>
    <xdr:sp macro="" textlink="">
      <xdr:nvSpPr>
        <xdr:cNvPr id="75269" name="楕円 12">
          <a:extLst>
            <a:ext uri="{FF2B5EF4-FFF2-40B4-BE49-F238E27FC236}">
              <a16:creationId xmlns:a16="http://schemas.microsoft.com/office/drawing/2014/main" id="{00000000-0008-0000-0500-000005260100}"/>
            </a:ext>
          </a:extLst>
        </xdr:cNvPr>
        <xdr:cNvSpPr>
          <a:spLocks noChangeArrowheads="1"/>
        </xdr:cNvSpPr>
      </xdr:nvSpPr>
      <xdr:spPr bwMode="auto">
        <a:xfrm>
          <a:off x="2514600" y="12077700"/>
          <a:ext cx="104775" cy="104775"/>
        </a:xfrm>
        <a:prstGeom prst="ellipse">
          <a:avLst/>
        </a:prstGeom>
        <a:solidFill>
          <a:srgbClr val="FF0000"/>
        </a:solidFill>
        <a:ln w="9525" algn="ctr">
          <a:solidFill>
            <a:srgbClr val="FF0000"/>
          </a:solidFill>
          <a:round/>
          <a:headEnd/>
          <a:tailEnd/>
        </a:ln>
      </xdr:spPr>
    </xdr:sp>
    <xdr:clientData/>
  </xdr:twoCellAnchor>
  <xdr:twoCellAnchor>
    <xdr:from>
      <xdr:col>23</xdr:col>
      <xdr:colOff>104775</xdr:colOff>
      <xdr:row>63</xdr:row>
      <xdr:rowOff>104775</xdr:rowOff>
    </xdr:from>
    <xdr:to>
      <xdr:col>24</xdr:col>
      <xdr:colOff>9525</xdr:colOff>
      <xdr:row>64</xdr:row>
      <xdr:rowOff>38100</xdr:rowOff>
    </xdr:to>
    <xdr:sp macro="" textlink="">
      <xdr:nvSpPr>
        <xdr:cNvPr id="75270" name="フローチャート: 判断 13">
          <a:extLst>
            <a:ext uri="{FF2B5EF4-FFF2-40B4-BE49-F238E27FC236}">
              <a16:creationId xmlns:a16="http://schemas.microsoft.com/office/drawing/2014/main" id="{00000000-0008-0000-0500-000006260100}"/>
            </a:ext>
          </a:extLst>
        </xdr:cNvPr>
        <xdr:cNvSpPr>
          <a:spLocks noChangeArrowheads="1"/>
        </xdr:cNvSpPr>
      </xdr:nvSpPr>
      <xdr:spPr bwMode="auto">
        <a:xfrm>
          <a:off x="4486275" y="12077700"/>
          <a:ext cx="95250" cy="104775"/>
        </a:xfrm>
        <a:prstGeom prst="flowChartDecision">
          <a:avLst/>
        </a:prstGeom>
        <a:solidFill>
          <a:srgbClr val="000080"/>
        </a:solidFill>
        <a:ln w="9525" algn="ctr">
          <a:solidFill>
            <a:srgbClr val="000080"/>
          </a:solidFill>
          <a:round/>
          <a:headEnd/>
          <a:tailEnd/>
        </a:ln>
      </xdr:spPr>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123825</xdr:colOff>
      <xdr:row>6</xdr:row>
      <xdr:rowOff>0</xdr:rowOff>
    </xdr:from>
    <xdr:to>
      <xdr:col>7</xdr:col>
      <xdr:colOff>123825</xdr:colOff>
      <xdr:row>12</xdr:row>
      <xdr:rowOff>114300</xdr:rowOff>
    </xdr:to>
    <xdr:sp macro="" textlink="">
      <xdr:nvSpPr>
        <xdr:cNvPr id="75273" name="角丸四角形 16">
          <a:extLst>
            <a:ext uri="{FF2B5EF4-FFF2-40B4-BE49-F238E27FC236}">
              <a16:creationId xmlns:a16="http://schemas.microsoft.com/office/drawing/2014/main" id="{00000000-0008-0000-0500-000009260100}"/>
            </a:ext>
          </a:extLst>
        </xdr:cNvPr>
        <xdr:cNvSpPr>
          <a:spLocks noChangeArrowheads="1"/>
        </xdr:cNvSpPr>
      </xdr:nvSpPr>
      <xdr:spPr bwMode="auto">
        <a:xfrm>
          <a:off x="123825" y="1076325"/>
          <a:ext cx="1333500" cy="1143000"/>
        </a:xfrm>
        <a:prstGeom prst="roundRect">
          <a:avLst>
            <a:gd name="adj" fmla="val 0"/>
          </a:avLst>
        </a:prstGeom>
        <a:solidFill>
          <a:srgbClr val="FFFFFF"/>
        </a:solidFill>
        <a:ln w="9525" algn="ctr">
          <a:solidFill>
            <a:srgbClr val="000000"/>
          </a:solidFill>
          <a:round/>
          <a:headEnd/>
          <a:tailEnd/>
        </a:ln>
        <a:effectLst>
          <a:outerShdw dist="37356" dir="2700000" rotWithShape="0">
            <a:srgbClr val="000000"/>
          </a:outerShdw>
        </a:effectLst>
      </xdr:spPr>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9525</xdr:colOff>
      <xdr:row>7</xdr:row>
      <xdr:rowOff>9525</xdr:rowOff>
    </xdr:from>
    <xdr:to>
      <xdr:col>1</xdr:col>
      <xdr:colOff>180975</xdr:colOff>
      <xdr:row>7</xdr:row>
      <xdr:rowOff>9525</xdr:rowOff>
    </xdr:to>
    <xdr:cxnSp macro="">
      <xdr:nvCxnSpPr>
        <xdr:cNvPr id="75277" name="直線コネクタ 20">
          <a:extLst>
            <a:ext uri="{FF2B5EF4-FFF2-40B4-BE49-F238E27FC236}">
              <a16:creationId xmlns:a16="http://schemas.microsoft.com/office/drawing/2014/main" id="{00000000-0008-0000-0500-00000D260100}"/>
            </a:ext>
          </a:extLst>
        </xdr:cNvPr>
        <xdr:cNvCxnSpPr>
          <a:cxnSpLocks noChangeShapeType="1"/>
        </xdr:cNvCxnSpPr>
      </xdr:nvCxnSpPr>
      <xdr:spPr bwMode="auto">
        <a:xfrm flipH="1">
          <a:off x="200025" y="1257300"/>
          <a:ext cx="171450" cy="0"/>
        </a:xfrm>
        <a:prstGeom prst="line">
          <a:avLst/>
        </a:prstGeom>
        <a:noFill/>
        <a:ln w="635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1</xdr:col>
      <xdr:colOff>95250</xdr:colOff>
      <xdr:row>9</xdr:row>
      <xdr:rowOff>123825</xdr:rowOff>
    </xdr:from>
    <xdr:to>
      <xdr:col>1</xdr:col>
      <xdr:colOff>95250</xdr:colOff>
      <xdr:row>10</xdr:row>
      <xdr:rowOff>95250</xdr:rowOff>
    </xdr:to>
    <xdr:cxnSp macro="">
      <xdr:nvCxnSpPr>
        <xdr:cNvPr id="75278" name="直線コネクタ 21">
          <a:extLst>
            <a:ext uri="{FF2B5EF4-FFF2-40B4-BE49-F238E27FC236}">
              <a16:creationId xmlns:a16="http://schemas.microsoft.com/office/drawing/2014/main" id="{00000000-0008-0000-0500-00000E260100}"/>
            </a:ext>
          </a:extLst>
        </xdr:cNvPr>
        <xdr:cNvCxnSpPr>
          <a:cxnSpLocks noChangeShapeType="1"/>
        </xdr:cNvCxnSpPr>
      </xdr:nvCxnSpPr>
      <xdr:spPr bwMode="auto">
        <a:xfrm>
          <a:off x="285750" y="1714500"/>
          <a:ext cx="0" cy="142875"/>
        </a:xfrm>
        <a:prstGeom prst="line">
          <a:avLst/>
        </a:prstGeom>
        <a:noFill/>
        <a:ln w="31750" algn="ctr">
          <a:solidFill>
            <a:srgbClr val="808080"/>
          </a:solidFill>
          <a:round/>
          <a:headEnd/>
          <a:tailEnd/>
        </a:ln>
        <a:extLst>
          <a:ext uri="{909E8E84-426E-40DD-AFC4-6F175D3DCCD1}">
            <a14:hiddenFill xmlns:a14="http://schemas.microsoft.com/office/drawing/2010/main">
              <a:noFill/>
            </a14:hiddenFill>
          </a:ext>
        </a:extLst>
      </xdr:spPr>
    </xdr:cxnSp>
    <xdr:clientData/>
  </xdr:twoCellAnchor>
  <xdr:twoCellAnchor>
    <xdr:from>
      <xdr:col>1</xdr:col>
      <xdr:colOff>9525</xdr:colOff>
      <xdr:row>9</xdr:row>
      <xdr:rowOff>123825</xdr:rowOff>
    </xdr:from>
    <xdr:to>
      <xdr:col>1</xdr:col>
      <xdr:colOff>180975</xdr:colOff>
      <xdr:row>9</xdr:row>
      <xdr:rowOff>123825</xdr:rowOff>
    </xdr:to>
    <xdr:cxnSp macro="">
      <xdr:nvCxnSpPr>
        <xdr:cNvPr id="75279" name="直線コネクタ 22">
          <a:extLst>
            <a:ext uri="{FF2B5EF4-FFF2-40B4-BE49-F238E27FC236}">
              <a16:creationId xmlns:a16="http://schemas.microsoft.com/office/drawing/2014/main" id="{00000000-0008-0000-0500-00000F260100}"/>
            </a:ext>
          </a:extLst>
        </xdr:cNvPr>
        <xdr:cNvCxnSpPr>
          <a:cxnSpLocks noChangeShapeType="1"/>
        </xdr:cNvCxnSpPr>
      </xdr:nvCxnSpPr>
      <xdr:spPr bwMode="auto">
        <a:xfrm flipH="1">
          <a:off x="200025" y="1714500"/>
          <a:ext cx="171450" cy="0"/>
        </a:xfrm>
        <a:prstGeom prst="line">
          <a:avLst/>
        </a:prstGeom>
        <a:noFill/>
        <a:ln w="1587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xdr:col>
      <xdr:colOff>95250</xdr:colOff>
      <xdr:row>11</xdr:row>
      <xdr:rowOff>19050</xdr:rowOff>
    </xdr:from>
    <xdr:to>
      <xdr:col>1</xdr:col>
      <xdr:colOff>95250</xdr:colOff>
      <xdr:row>11</xdr:row>
      <xdr:rowOff>161925</xdr:rowOff>
    </xdr:to>
    <xdr:cxnSp macro="">
      <xdr:nvCxnSpPr>
        <xdr:cNvPr id="75280" name="直線コネクタ 23">
          <a:extLst>
            <a:ext uri="{FF2B5EF4-FFF2-40B4-BE49-F238E27FC236}">
              <a16:creationId xmlns:a16="http://schemas.microsoft.com/office/drawing/2014/main" id="{00000000-0008-0000-0500-000010260100}"/>
            </a:ext>
          </a:extLst>
        </xdr:cNvPr>
        <xdr:cNvCxnSpPr>
          <a:cxnSpLocks noChangeShapeType="1"/>
        </xdr:cNvCxnSpPr>
      </xdr:nvCxnSpPr>
      <xdr:spPr bwMode="auto">
        <a:xfrm flipV="1">
          <a:off x="285750" y="1952625"/>
          <a:ext cx="0" cy="142875"/>
        </a:xfrm>
        <a:prstGeom prst="line">
          <a:avLst/>
        </a:prstGeom>
        <a:noFill/>
        <a:ln w="31750" algn="ctr">
          <a:solidFill>
            <a:srgbClr val="808080"/>
          </a:solidFill>
          <a:round/>
          <a:headEnd/>
          <a:tailEnd/>
        </a:ln>
        <a:extLst>
          <a:ext uri="{909E8E84-426E-40DD-AFC4-6F175D3DCCD1}">
            <a14:hiddenFill xmlns:a14="http://schemas.microsoft.com/office/drawing/2010/main">
              <a:noFill/>
            </a14:hiddenFill>
          </a:ext>
        </a:extLst>
      </xdr:spPr>
    </xdr:cxnSp>
    <xdr:clientData/>
  </xdr:twoCellAnchor>
  <xdr:twoCellAnchor>
    <xdr:from>
      <xdr:col>1</xdr:col>
      <xdr:colOff>9525</xdr:colOff>
      <xdr:row>11</xdr:row>
      <xdr:rowOff>161925</xdr:rowOff>
    </xdr:from>
    <xdr:to>
      <xdr:col>1</xdr:col>
      <xdr:colOff>180975</xdr:colOff>
      <xdr:row>11</xdr:row>
      <xdr:rowOff>161925</xdr:rowOff>
    </xdr:to>
    <xdr:cxnSp macro="">
      <xdr:nvCxnSpPr>
        <xdr:cNvPr id="75281" name="直線コネクタ 24">
          <a:extLst>
            <a:ext uri="{FF2B5EF4-FFF2-40B4-BE49-F238E27FC236}">
              <a16:creationId xmlns:a16="http://schemas.microsoft.com/office/drawing/2014/main" id="{00000000-0008-0000-0500-000011260100}"/>
            </a:ext>
          </a:extLst>
        </xdr:cNvPr>
        <xdr:cNvCxnSpPr>
          <a:cxnSpLocks noChangeShapeType="1"/>
        </xdr:cNvCxnSpPr>
      </xdr:nvCxnSpPr>
      <xdr:spPr bwMode="auto">
        <a:xfrm flipH="1">
          <a:off x="200025" y="2095500"/>
          <a:ext cx="171450" cy="0"/>
        </a:xfrm>
        <a:prstGeom prst="line">
          <a:avLst/>
        </a:prstGeom>
        <a:noFill/>
        <a:ln w="1587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xdr:col>
      <xdr:colOff>38100</xdr:colOff>
      <xdr:row>6</xdr:row>
      <xdr:rowOff>133350</xdr:rowOff>
    </xdr:from>
    <xdr:to>
      <xdr:col>1</xdr:col>
      <xdr:colOff>142875</xdr:colOff>
      <xdr:row>7</xdr:row>
      <xdr:rowOff>57150</xdr:rowOff>
    </xdr:to>
    <xdr:sp macro="" textlink="">
      <xdr:nvSpPr>
        <xdr:cNvPr id="75282" name="楕円 25">
          <a:extLst>
            <a:ext uri="{FF2B5EF4-FFF2-40B4-BE49-F238E27FC236}">
              <a16:creationId xmlns:a16="http://schemas.microsoft.com/office/drawing/2014/main" id="{00000000-0008-0000-0500-000012260100}"/>
            </a:ext>
          </a:extLst>
        </xdr:cNvPr>
        <xdr:cNvSpPr>
          <a:spLocks noChangeArrowheads="1"/>
        </xdr:cNvSpPr>
      </xdr:nvSpPr>
      <xdr:spPr bwMode="auto">
        <a:xfrm>
          <a:off x="228600" y="1209675"/>
          <a:ext cx="104775" cy="95250"/>
        </a:xfrm>
        <a:prstGeom prst="ellipse">
          <a:avLst/>
        </a:prstGeom>
        <a:solidFill>
          <a:srgbClr val="FF0000"/>
        </a:solidFill>
        <a:ln w="9525" algn="ctr">
          <a:solidFill>
            <a:srgbClr val="FF0000"/>
          </a:solidFill>
          <a:round/>
          <a:headEnd/>
          <a:tailEnd/>
        </a:ln>
      </xdr:spPr>
    </xdr:sp>
    <xdr:clientData/>
  </xdr:twoCellAnchor>
  <xdr:twoCellAnchor>
    <xdr:from>
      <xdr:col>1</xdr:col>
      <xdr:colOff>38100</xdr:colOff>
      <xdr:row>8</xdr:row>
      <xdr:rowOff>57150</xdr:rowOff>
    </xdr:from>
    <xdr:to>
      <xdr:col>1</xdr:col>
      <xdr:colOff>142875</xdr:colOff>
      <xdr:row>8</xdr:row>
      <xdr:rowOff>152400</xdr:rowOff>
    </xdr:to>
    <xdr:sp macro="" textlink="">
      <xdr:nvSpPr>
        <xdr:cNvPr id="75283" name="フローチャート: 判断 26">
          <a:extLst>
            <a:ext uri="{FF2B5EF4-FFF2-40B4-BE49-F238E27FC236}">
              <a16:creationId xmlns:a16="http://schemas.microsoft.com/office/drawing/2014/main" id="{00000000-0008-0000-0500-000013260100}"/>
            </a:ext>
          </a:extLst>
        </xdr:cNvPr>
        <xdr:cNvSpPr>
          <a:spLocks noChangeArrowheads="1"/>
        </xdr:cNvSpPr>
      </xdr:nvSpPr>
      <xdr:spPr bwMode="auto">
        <a:xfrm>
          <a:off x="228600" y="1476375"/>
          <a:ext cx="104775" cy="95250"/>
        </a:xfrm>
        <a:prstGeom prst="flowChartDecision">
          <a:avLst/>
        </a:prstGeom>
        <a:solidFill>
          <a:srgbClr val="000080"/>
        </a:solidFill>
        <a:ln w="9525" algn="ctr">
          <a:solidFill>
            <a:srgbClr val="000080"/>
          </a:solidFill>
          <a:round/>
          <a:headEnd/>
          <a:tailEnd/>
        </a:ln>
      </xdr:spPr>
    </xdr:sp>
    <xdr:clientData/>
  </xdr:twoCellAnchor>
  <xdr:twoCellAnchor>
    <xdr:from>
      <xdr:col>11</xdr:col>
      <xdr:colOff>66675</xdr:colOff>
      <xdr:row>9</xdr:row>
      <xdr:rowOff>57150</xdr:rowOff>
    </xdr:from>
    <xdr:to>
      <xdr:col>33</xdr:col>
      <xdr:colOff>114300</xdr:colOff>
      <xdr:row>22</xdr:row>
      <xdr:rowOff>114300</xdr:rowOff>
    </xdr:to>
    <xdr:sp macro="" textlink="">
      <xdr:nvSpPr>
        <xdr:cNvPr id="75284" name="正方形/長方形 27">
          <a:extLst>
            <a:ext uri="{FF2B5EF4-FFF2-40B4-BE49-F238E27FC236}">
              <a16:creationId xmlns:a16="http://schemas.microsoft.com/office/drawing/2014/main" id="{00000000-0008-0000-0500-000014260100}"/>
            </a:ext>
          </a:extLst>
        </xdr:cNvPr>
        <xdr:cNvSpPr>
          <a:spLocks noChangeArrowheads="1"/>
        </xdr:cNvSpPr>
      </xdr:nvSpPr>
      <xdr:spPr bwMode="auto">
        <a:xfrm>
          <a:off x="2162175" y="1647825"/>
          <a:ext cx="4238625" cy="2286000"/>
        </a:xfrm>
        <a:prstGeom prst="rect">
          <a:avLst/>
        </a:prstGeom>
        <a:solidFill>
          <a:srgbClr val="E6FFD5"/>
        </a:solidFill>
        <a:ln>
          <a:noFill/>
        </a:ln>
        <a:extLst>
          <a:ext uri="{91240B29-F687-4F45-9708-019B960494DF}">
            <a14:hiddenLine xmlns:a14="http://schemas.microsoft.com/office/drawing/2010/main" w="9525" algn="ctr">
              <a:solidFill>
                <a:srgbClr val="000000"/>
              </a:solidFill>
              <a:round/>
              <a:headEnd/>
              <a:tailEnd/>
            </a14:hiddenLine>
          </a:ext>
        </a:extLst>
      </xdr:spPr>
    </xdr:sp>
    <xdr:clientData/>
  </xdr:twoCellAnchor>
  <xdr:oneCellAnchor>
    <xdr:from>
      <xdr:col>8</xdr:col>
      <xdr:colOff>142875</xdr:colOff>
      <xdr:row>7</xdr:row>
      <xdr:rowOff>31750</xdr:rowOff>
    </xdr:from>
    <xdr:ext cx="411651"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66875" y="1246188"/>
          <a:ext cx="4116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66675</xdr:colOff>
      <xdr:row>22</xdr:row>
      <xdr:rowOff>114300</xdr:rowOff>
    </xdr:from>
    <xdr:to>
      <xdr:col>33</xdr:col>
      <xdr:colOff>114300</xdr:colOff>
      <xdr:row>22</xdr:row>
      <xdr:rowOff>114300</xdr:rowOff>
    </xdr:to>
    <xdr:cxnSp macro="">
      <xdr:nvCxnSpPr>
        <xdr:cNvPr id="75286" name="直線コネクタ 29">
          <a:extLst>
            <a:ext uri="{FF2B5EF4-FFF2-40B4-BE49-F238E27FC236}">
              <a16:creationId xmlns:a16="http://schemas.microsoft.com/office/drawing/2014/main" id="{00000000-0008-0000-0500-000016260100}"/>
            </a:ext>
          </a:extLst>
        </xdr:cNvPr>
        <xdr:cNvCxnSpPr>
          <a:cxnSpLocks noChangeShapeType="1"/>
        </xdr:cNvCxnSpPr>
      </xdr:nvCxnSpPr>
      <xdr:spPr bwMode="auto">
        <a:xfrm>
          <a:off x="2162175" y="3933825"/>
          <a:ext cx="4238625" cy="0"/>
        </a:xfrm>
        <a:prstGeom prst="line">
          <a:avLst/>
        </a:prstGeom>
        <a:noFill/>
        <a:ln w="9525" algn="ctr">
          <a:solidFill>
            <a:srgbClr val="C0C0C0"/>
          </a:solidFill>
          <a:round/>
          <a:headEnd/>
          <a:tailEnd/>
        </a:ln>
        <a:extLst>
          <a:ext uri="{909E8E84-426E-40DD-AFC4-6F175D3DCCD1}">
            <a14:hiddenFill xmlns:a14="http://schemas.microsoft.com/office/drawing/2010/main">
              <a:noFill/>
            </a14:hiddenFill>
          </a:ext>
        </a:ex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66675</xdr:colOff>
      <xdr:row>20</xdr:row>
      <xdr:rowOff>76200</xdr:rowOff>
    </xdr:from>
    <xdr:to>
      <xdr:col>33</xdr:col>
      <xdr:colOff>114300</xdr:colOff>
      <xdr:row>20</xdr:row>
      <xdr:rowOff>76200</xdr:rowOff>
    </xdr:to>
    <xdr:cxnSp macro="">
      <xdr:nvCxnSpPr>
        <xdr:cNvPr id="75288" name="直線コネクタ 31">
          <a:extLst>
            <a:ext uri="{FF2B5EF4-FFF2-40B4-BE49-F238E27FC236}">
              <a16:creationId xmlns:a16="http://schemas.microsoft.com/office/drawing/2014/main" id="{00000000-0008-0000-0500-000018260100}"/>
            </a:ext>
          </a:extLst>
        </xdr:cNvPr>
        <xdr:cNvCxnSpPr>
          <a:cxnSpLocks noChangeShapeType="1"/>
        </xdr:cNvCxnSpPr>
      </xdr:nvCxnSpPr>
      <xdr:spPr bwMode="auto">
        <a:xfrm>
          <a:off x="2162175" y="3552825"/>
          <a:ext cx="4238625" cy="0"/>
        </a:xfrm>
        <a:prstGeom prst="line">
          <a:avLst/>
        </a:prstGeom>
        <a:noFill/>
        <a:ln w="9525" algn="ctr">
          <a:solidFill>
            <a:srgbClr val="C0C0C0"/>
          </a:solidFill>
          <a:round/>
          <a:headEnd/>
          <a:tailEnd/>
        </a:ln>
        <a:extLst>
          <a:ext uri="{909E8E84-426E-40DD-AFC4-6F175D3DCCD1}">
            <a14:hiddenFill xmlns:a14="http://schemas.microsoft.com/office/drawing/2010/main">
              <a:noFill/>
            </a14:hiddenFill>
          </a:ext>
        </a:ex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66675</xdr:colOff>
      <xdr:row>18</xdr:row>
      <xdr:rowOff>38100</xdr:rowOff>
    </xdr:from>
    <xdr:to>
      <xdr:col>33</xdr:col>
      <xdr:colOff>114300</xdr:colOff>
      <xdr:row>18</xdr:row>
      <xdr:rowOff>38100</xdr:rowOff>
    </xdr:to>
    <xdr:cxnSp macro="">
      <xdr:nvCxnSpPr>
        <xdr:cNvPr id="75290" name="直線コネクタ 33">
          <a:extLst>
            <a:ext uri="{FF2B5EF4-FFF2-40B4-BE49-F238E27FC236}">
              <a16:creationId xmlns:a16="http://schemas.microsoft.com/office/drawing/2014/main" id="{00000000-0008-0000-0500-00001A260100}"/>
            </a:ext>
          </a:extLst>
        </xdr:cNvPr>
        <xdr:cNvCxnSpPr>
          <a:cxnSpLocks noChangeShapeType="1"/>
        </xdr:cNvCxnSpPr>
      </xdr:nvCxnSpPr>
      <xdr:spPr bwMode="auto">
        <a:xfrm>
          <a:off x="2162175" y="3171825"/>
          <a:ext cx="4238625" cy="0"/>
        </a:xfrm>
        <a:prstGeom prst="line">
          <a:avLst/>
        </a:prstGeom>
        <a:noFill/>
        <a:ln w="9525" algn="ctr">
          <a:solidFill>
            <a:srgbClr val="C0C0C0"/>
          </a:solidFill>
          <a:round/>
          <a:headEnd/>
          <a:tailEnd/>
        </a:ln>
        <a:extLst>
          <a:ext uri="{909E8E84-426E-40DD-AFC4-6F175D3DCCD1}">
            <a14:hiddenFill xmlns:a14="http://schemas.microsoft.com/office/drawing/2010/main">
              <a:noFill/>
            </a14:hiddenFill>
          </a:ext>
        </a:ex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66675</xdr:colOff>
      <xdr:row>16</xdr:row>
      <xdr:rowOff>0</xdr:rowOff>
    </xdr:from>
    <xdr:to>
      <xdr:col>33</xdr:col>
      <xdr:colOff>114300</xdr:colOff>
      <xdr:row>16</xdr:row>
      <xdr:rowOff>0</xdr:rowOff>
    </xdr:to>
    <xdr:cxnSp macro="">
      <xdr:nvCxnSpPr>
        <xdr:cNvPr id="75292" name="直線コネクタ 35">
          <a:extLst>
            <a:ext uri="{FF2B5EF4-FFF2-40B4-BE49-F238E27FC236}">
              <a16:creationId xmlns:a16="http://schemas.microsoft.com/office/drawing/2014/main" id="{00000000-0008-0000-0500-00001C260100}"/>
            </a:ext>
          </a:extLst>
        </xdr:cNvPr>
        <xdr:cNvCxnSpPr>
          <a:cxnSpLocks noChangeShapeType="1"/>
        </xdr:cNvCxnSpPr>
      </xdr:nvCxnSpPr>
      <xdr:spPr bwMode="auto">
        <a:xfrm>
          <a:off x="2162175" y="2790825"/>
          <a:ext cx="4238625" cy="0"/>
        </a:xfrm>
        <a:prstGeom prst="line">
          <a:avLst/>
        </a:prstGeom>
        <a:noFill/>
        <a:ln w="9525" algn="ctr">
          <a:solidFill>
            <a:srgbClr val="C0C0C0"/>
          </a:solidFill>
          <a:round/>
          <a:headEnd/>
          <a:tailEnd/>
        </a:ln>
        <a:extLst>
          <a:ext uri="{909E8E84-426E-40DD-AFC4-6F175D3DCCD1}">
            <a14:hiddenFill xmlns:a14="http://schemas.microsoft.com/office/drawing/2010/main">
              <a:noFill/>
            </a14:hiddenFill>
          </a:ext>
        </a:ex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66675</xdr:colOff>
      <xdr:row>13</xdr:row>
      <xdr:rowOff>133350</xdr:rowOff>
    </xdr:from>
    <xdr:to>
      <xdr:col>33</xdr:col>
      <xdr:colOff>114300</xdr:colOff>
      <xdr:row>13</xdr:row>
      <xdr:rowOff>133350</xdr:rowOff>
    </xdr:to>
    <xdr:cxnSp macro="">
      <xdr:nvCxnSpPr>
        <xdr:cNvPr id="75294" name="直線コネクタ 37">
          <a:extLst>
            <a:ext uri="{FF2B5EF4-FFF2-40B4-BE49-F238E27FC236}">
              <a16:creationId xmlns:a16="http://schemas.microsoft.com/office/drawing/2014/main" id="{00000000-0008-0000-0500-00001E260100}"/>
            </a:ext>
          </a:extLst>
        </xdr:cNvPr>
        <xdr:cNvCxnSpPr>
          <a:cxnSpLocks noChangeShapeType="1"/>
        </xdr:cNvCxnSpPr>
      </xdr:nvCxnSpPr>
      <xdr:spPr bwMode="auto">
        <a:xfrm>
          <a:off x="2162175" y="2409825"/>
          <a:ext cx="4238625" cy="0"/>
        </a:xfrm>
        <a:prstGeom prst="line">
          <a:avLst/>
        </a:prstGeom>
        <a:noFill/>
        <a:ln w="9525" algn="ctr">
          <a:solidFill>
            <a:srgbClr val="C0C0C0"/>
          </a:solidFill>
          <a:round/>
          <a:headEnd/>
          <a:tailEnd/>
        </a:ln>
        <a:extLst>
          <a:ext uri="{909E8E84-426E-40DD-AFC4-6F175D3DCCD1}">
            <a14:hiddenFill xmlns:a14="http://schemas.microsoft.com/office/drawing/2010/main">
              <a:noFill/>
            </a14:hiddenFill>
          </a:ext>
        </a:ex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66675</xdr:colOff>
      <xdr:row>11</xdr:row>
      <xdr:rowOff>95250</xdr:rowOff>
    </xdr:from>
    <xdr:to>
      <xdr:col>33</xdr:col>
      <xdr:colOff>114300</xdr:colOff>
      <xdr:row>11</xdr:row>
      <xdr:rowOff>95250</xdr:rowOff>
    </xdr:to>
    <xdr:cxnSp macro="">
      <xdr:nvCxnSpPr>
        <xdr:cNvPr id="75296" name="直線コネクタ 39">
          <a:extLst>
            <a:ext uri="{FF2B5EF4-FFF2-40B4-BE49-F238E27FC236}">
              <a16:creationId xmlns:a16="http://schemas.microsoft.com/office/drawing/2014/main" id="{00000000-0008-0000-0500-000020260100}"/>
            </a:ext>
          </a:extLst>
        </xdr:cNvPr>
        <xdr:cNvCxnSpPr>
          <a:cxnSpLocks noChangeShapeType="1"/>
        </xdr:cNvCxnSpPr>
      </xdr:nvCxnSpPr>
      <xdr:spPr bwMode="auto">
        <a:xfrm>
          <a:off x="2162175" y="2028825"/>
          <a:ext cx="4238625" cy="0"/>
        </a:xfrm>
        <a:prstGeom prst="line">
          <a:avLst/>
        </a:prstGeom>
        <a:noFill/>
        <a:ln w="9525" algn="ctr">
          <a:solidFill>
            <a:srgbClr val="C0C0C0"/>
          </a:solidFill>
          <a:round/>
          <a:headEnd/>
          <a:tailEnd/>
        </a:ln>
        <a:extLst>
          <a:ext uri="{909E8E84-426E-40DD-AFC4-6F175D3DCCD1}">
            <a14:hiddenFill xmlns:a14="http://schemas.microsoft.com/office/drawing/2010/main">
              <a:noFill/>
            </a14:hiddenFill>
          </a:ext>
        </a:ex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66675</xdr:colOff>
      <xdr:row>9</xdr:row>
      <xdr:rowOff>57150</xdr:rowOff>
    </xdr:from>
    <xdr:to>
      <xdr:col>33</xdr:col>
      <xdr:colOff>114300</xdr:colOff>
      <xdr:row>9</xdr:row>
      <xdr:rowOff>57150</xdr:rowOff>
    </xdr:to>
    <xdr:cxnSp macro="">
      <xdr:nvCxnSpPr>
        <xdr:cNvPr id="75298" name="直線コネクタ 41">
          <a:extLst>
            <a:ext uri="{FF2B5EF4-FFF2-40B4-BE49-F238E27FC236}">
              <a16:creationId xmlns:a16="http://schemas.microsoft.com/office/drawing/2014/main" id="{00000000-0008-0000-0500-000022260100}"/>
            </a:ext>
          </a:extLst>
        </xdr:cNvPr>
        <xdr:cNvCxnSpPr>
          <a:cxnSpLocks noChangeShapeType="1"/>
        </xdr:cNvCxnSpPr>
      </xdr:nvCxnSpPr>
      <xdr:spPr bwMode="auto">
        <a:xfrm>
          <a:off x="2162175" y="1647825"/>
          <a:ext cx="4238625" cy="0"/>
        </a:xfrm>
        <a:prstGeom prst="line">
          <a:avLst/>
        </a:prstGeom>
        <a:noFill/>
        <a:ln w="9525" algn="ctr">
          <a:solidFill>
            <a:srgbClr val="C0C0C0"/>
          </a:solidFill>
          <a:round/>
          <a:headEnd/>
          <a:tailEnd/>
        </a:ln>
        <a:extLst>
          <a:ext uri="{909E8E84-426E-40DD-AFC4-6F175D3DCCD1}">
            <a14:hiddenFill xmlns:a14="http://schemas.microsoft.com/office/drawing/2010/main">
              <a:noFill/>
            </a14:hiddenFill>
          </a:ext>
        </a:ex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66675</xdr:colOff>
      <xdr:row>9</xdr:row>
      <xdr:rowOff>57150</xdr:rowOff>
    </xdr:from>
    <xdr:to>
      <xdr:col>33</xdr:col>
      <xdr:colOff>114300</xdr:colOff>
      <xdr:row>22</xdr:row>
      <xdr:rowOff>114300</xdr:rowOff>
    </xdr:to>
    <xdr:sp macro="" textlink="">
      <xdr:nvSpPr>
        <xdr:cNvPr id="75300" name="人口1人当たり決算額の推移グラフ枠130">
          <a:extLst>
            <a:ext uri="{FF2B5EF4-FFF2-40B4-BE49-F238E27FC236}">
              <a16:creationId xmlns:a16="http://schemas.microsoft.com/office/drawing/2014/main" id="{00000000-0008-0000-0500-000024260100}"/>
            </a:ext>
          </a:extLst>
        </xdr:cNvPr>
        <xdr:cNvSpPr>
          <a:spLocks noChangeArrowheads="1"/>
        </xdr:cNvSpPr>
      </xdr:nvSpPr>
      <xdr:spPr bwMode="auto">
        <a:xfrm>
          <a:off x="2162175" y="1647825"/>
          <a:ext cx="4238625" cy="2286000"/>
        </a:xfrm>
        <a:prstGeom prst="rect">
          <a:avLst/>
        </a:prstGeom>
        <a:noFill/>
        <a:ln w="19050"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29</xdr:col>
      <xdr:colOff>123825</xdr:colOff>
      <xdr:row>12</xdr:row>
      <xdr:rowOff>28575</xdr:rowOff>
    </xdr:from>
    <xdr:to>
      <xdr:col>29</xdr:col>
      <xdr:colOff>123825</xdr:colOff>
      <xdr:row>20</xdr:row>
      <xdr:rowOff>38100</xdr:rowOff>
    </xdr:to>
    <xdr:cxnSp macro="">
      <xdr:nvCxnSpPr>
        <xdr:cNvPr id="75301" name="直線コネクタ 44">
          <a:extLst>
            <a:ext uri="{FF2B5EF4-FFF2-40B4-BE49-F238E27FC236}">
              <a16:creationId xmlns:a16="http://schemas.microsoft.com/office/drawing/2014/main" id="{00000000-0008-0000-0500-000025260100}"/>
            </a:ext>
          </a:extLst>
        </xdr:cNvPr>
        <xdr:cNvCxnSpPr>
          <a:cxnSpLocks noChangeShapeType="1"/>
        </xdr:cNvCxnSpPr>
      </xdr:nvCxnSpPr>
      <xdr:spPr bwMode="auto">
        <a:xfrm flipV="1">
          <a:off x="5648325" y="2133600"/>
          <a:ext cx="0" cy="1381125"/>
        </a:xfrm>
        <a:prstGeom prst="line">
          <a:avLst/>
        </a:prstGeom>
        <a:noFill/>
        <a:ln w="31750" algn="ctr">
          <a:solidFill>
            <a:srgbClr val="808080"/>
          </a:solidFill>
          <a:round/>
          <a:headEnd/>
          <a:tailEnd/>
        </a:ln>
        <a:extLst>
          <a:ext uri="{909E8E84-426E-40DD-AFC4-6F175D3DCCD1}">
            <a14:hiddenFill xmlns:a14="http://schemas.microsoft.com/office/drawing/2010/main">
              <a:noFill/>
            </a14:hiddenFill>
          </a:ext>
        </a:extLst>
      </xdr:spPr>
    </xdr:cxnSp>
    <xdr:clientData/>
  </xdr:twoCellAnchor>
  <xdr:oneCellAnchor>
    <xdr:from>
      <xdr:col>30</xdr:col>
      <xdr:colOff>25400</xdr:colOff>
      <xdr:row>20</xdr:row>
      <xdr:rowOff>7073</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483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55,824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38100</xdr:rowOff>
    </xdr:from>
    <xdr:to>
      <xdr:col>30</xdr:col>
      <xdr:colOff>28575</xdr:colOff>
      <xdr:row>20</xdr:row>
      <xdr:rowOff>38100</xdr:rowOff>
    </xdr:to>
    <xdr:cxnSp macro="">
      <xdr:nvCxnSpPr>
        <xdr:cNvPr id="75303" name="直線コネクタ 46">
          <a:extLst>
            <a:ext uri="{FF2B5EF4-FFF2-40B4-BE49-F238E27FC236}">
              <a16:creationId xmlns:a16="http://schemas.microsoft.com/office/drawing/2014/main" id="{00000000-0008-0000-0500-000027260100}"/>
            </a:ext>
          </a:extLst>
        </xdr:cNvPr>
        <xdr:cNvCxnSpPr>
          <a:cxnSpLocks noChangeShapeType="1"/>
        </xdr:cNvCxnSpPr>
      </xdr:nvCxnSpPr>
      <xdr:spPr bwMode="auto">
        <a:xfrm>
          <a:off x="5562600" y="3514725"/>
          <a:ext cx="180975" cy="0"/>
        </a:xfrm>
        <a:prstGeom prst="line">
          <a:avLst/>
        </a:prstGeom>
        <a:noFill/>
        <a:ln w="190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oneCellAnchor>
    <xdr:from>
      <xdr:col>30</xdr:col>
      <xdr:colOff>25400</xdr:colOff>
      <xdr:row>10</xdr:row>
      <xdr:rowOff>117837</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879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28575</xdr:rowOff>
    </xdr:from>
    <xdr:to>
      <xdr:col>30</xdr:col>
      <xdr:colOff>28575</xdr:colOff>
      <xdr:row>12</xdr:row>
      <xdr:rowOff>28575</xdr:rowOff>
    </xdr:to>
    <xdr:cxnSp macro="">
      <xdr:nvCxnSpPr>
        <xdr:cNvPr id="75305" name="直線コネクタ 48">
          <a:extLst>
            <a:ext uri="{FF2B5EF4-FFF2-40B4-BE49-F238E27FC236}">
              <a16:creationId xmlns:a16="http://schemas.microsoft.com/office/drawing/2014/main" id="{00000000-0008-0000-0500-000029260100}"/>
            </a:ext>
          </a:extLst>
        </xdr:cNvPr>
        <xdr:cNvCxnSpPr>
          <a:cxnSpLocks noChangeShapeType="1"/>
        </xdr:cNvCxnSpPr>
      </xdr:nvCxnSpPr>
      <xdr:spPr bwMode="auto">
        <a:xfrm>
          <a:off x="5562600" y="2133600"/>
          <a:ext cx="180975" cy="0"/>
        </a:xfrm>
        <a:prstGeom prst="line">
          <a:avLst/>
        </a:prstGeom>
        <a:noFill/>
        <a:ln w="190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26</xdr:col>
      <xdr:colOff>47625</xdr:colOff>
      <xdr:row>17</xdr:row>
      <xdr:rowOff>57150</xdr:rowOff>
    </xdr:from>
    <xdr:to>
      <xdr:col>29</xdr:col>
      <xdr:colOff>123825</xdr:colOff>
      <xdr:row>17</xdr:row>
      <xdr:rowOff>66675</xdr:rowOff>
    </xdr:to>
    <xdr:cxnSp macro="">
      <xdr:nvCxnSpPr>
        <xdr:cNvPr id="75306" name="直線コネクタ 49">
          <a:extLst>
            <a:ext uri="{FF2B5EF4-FFF2-40B4-BE49-F238E27FC236}">
              <a16:creationId xmlns:a16="http://schemas.microsoft.com/office/drawing/2014/main" id="{00000000-0008-0000-0500-00002A260100}"/>
            </a:ext>
          </a:extLst>
        </xdr:cNvPr>
        <xdr:cNvCxnSpPr>
          <a:cxnSpLocks noChangeShapeType="1"/>
        </xdr:cNvCxnSpPr>
      </xdr:nvCxnSpPr>
      <xdr:spPr bwMode="auto">
        <a:xfrm flipV="1">
          <a:off x="5000625" y="3019425"/>
          <a:ext cx="647700" cy="9525"/>
        </a:xfrm>
        <a:prstGeom prst="line">
          <a:avLst/>
        </a:prstGeom>
        <a:noFill/>
        <a:ln w="635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oneCellAnchor>
    <xdr:from>
      <xdr:col>30</xdr:col>
      <xdr:colOff>25400</xdr:colOff>
      <xdr:row>17</xdr:row>
      <xdr:rowOff>57093</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30193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85725</xdr:rowOff>
    </xdr:from>
    <xdr:to>
      <xdr:col>29</xdr:col>
      <xdr:colOff>180975</xdr:colOff>
      <xdr:row>18</xdr:row>
      <xdr:rowOff>19050</xdr:rowOff>
    </xdr:to>
    <xdr:sp macro="" textlink="">
      <xdr:nvSpPr>
        <xdr:cNvPr id="75308" name="フローチャート: 判断 51">
          <a:extLst>
            <a:ext uri="{FF2B5EF4-FFF2-40B4-BE49-F238E27FC236}">
              <a16:creationId xmlns:a16="http://schemas.microsoft.com/office/drawing/2014/main" id="{00000000-0008-0000-0500-00002C260100}"/>
            </a:ext>
          </a:extLst>
        </xdr:cNvPr>
        <xdr:cNvSpPr>
          <a:spLocks noChangeArrowheads="1"/>
        </xdr:cNvSpPr>
      </xdr:nvSpPr>
      <xdr:spPr bwMode="auto">
        <a:xfrm>
          <a:off x="5600700" y="3048000"/>
          <a:ext cx="104775" cy="104775"/>
        </a:xfrm>
        <a:prstGeom prst="flowChartDecision">
          <a:avLst/>
        </a:prstGeom>
        <a:solidFill>
          <a:srgbClr val="000080"/>
        </a:solidFill>
        <a:ln w="9525" algn="ctr">
          <a:solidFill>
            <a:srgbClr val="000080"/>
          </a:solidFill>
          <a:round/>
          <a:headEnd/>
          <a:tailEnd/>
        </a:ln>
      </xdr:spPr>
    </xdr:sp>
    <xdr:clientData/>
  </xdr:twoCellAnchor>
  <xdr:twoCellAnchor>
    <xdr:from>
      <xdr:col>22</xdr:col>
      <xdr:colOff>114300</xdr:colOff>
      <xdr:row>17</xdr:row>
      <xdr:rowOff>66675</xdr:rowOff>
    </xdr:from>
    <xdr:to>
      <xdr:col>26</xdr:col>
      <xdr:colOff>47625</xdr:colOff>
      <xdr:row>17</xdr:row>
      <xdr:rowOff>95250</xdr:rowOff>
    </xdr:to>
    <xdr:cxnSp macro="">
      <xdr:nvCxnSpPr>
        <xdr:cNvPr id="75309" name="直線コネクタ 52">
          <a:extLst>
            <a:ext uri="{FF2B5EF4-FFF2-40B4-BE49-F238E27FC236}">
              <a16:creationId xmlns:a16="http://schemas.microsoft.com/office/drawing/2014/main" id="{00000000-0008-0000-0500-00002D260100}"/>
            </a:ext>
          </a:extLst>
        </xdr:cNvPr>
        <xdr:cNvCxnSpPr>
          <a:cxnSpLocks noChangeShapeType="1"/>
        </xdr:cNvCxnSpPr>
      </xdr:nvCxnSpPr>
      <xdr:spPr bwMode="auto">
        <a:xfrm flipV="1">
          <a:off x="4305300" y="3028950"/>
          <a:ext cx="695325" cy="28575"/>
        </a:xfrm>
        <a:prstGeom prst="line">
          <a:avLst/>
        </a:prstGeom>
        <a:noFill/>
        <a:ln w="635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26</xdr:col>
      <xdr:colOff>0</xdr:colOff>
      <xdr:row>17</xdr:row>
      <xdr:rowOff>104775</xdr:rowOff>
    </xdr:from>
    <xdr:to>
      <xdr:col>26</xdr:col>
      <xdr:colOff>104775</xdr:colOff>
      <xdr:row>18</xdr:row>
      <xdr:rowOff>28575</xdr:rowOff>
    </xdr:to>
    <xdr:sp macro="" textlink="">
      <xdr:nvSpPr>
        <xdr:cNvPr id="75310" name="フローチャート: 判断 53">
          <a:extLst>
            <a:ext uri="{FF2B5EF4-FFF2-40B4-BE49-F238E27FC236}">
              <a16:creationId xmlns:a16="http://schemas.microsoft.com/office/drawing/2014/main" id="{00000000-0008-0000-0500-00002E260100}"/>
            </a:ext>
          </a:extLst>
        </xdr:cNvPr>
        <xdr:cNvSpPr>
          <a:spLocks noChangeArrowheads="1"/>
        </xdr:cNvSpPr>
      </xdr:nvSpPr>
      <xdr:spPr bwMode="auto">
        <a:xfrm>
          <a:off x="4953000" y="3067050"/>
          <a:ext cx="104775" cy="95250"/>
        </a:xfrm>
        <a:prstGeom prst="flowChartDecision">
          <a:avLst/>
        </a:prstGeom>
        <a:solidFill>
          <a:srgbClr val="000080"/>
        </a:solidFill>
        <a:ln w="9525" algn="ctr">
          <a:solidFill>
            <a:srgbClr val="000080"/>
          </a:solidFill>
          <a:round/>
          <a:headEnd/>
          <a:tailEnd/>
        </a:ln>
      </xdr:spPr>
    </xdr:sp>
    <xdr:clientData/>
  </xdr:twoCellAnchor>
  <xdr:oneCellAnchor>
    <xdr:from>
      <xdr:col>24</xdr:col>
      <xdr:colOff>50800</xdr:colOff>
      <xdr:row>18</xdr:row>
      <xdr:rowOff>15046</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31487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180975</xdr:colOff>
      <xdr:row>17</xdr:row>
      <xdr:rowOff>76200</xdr:rowOff>
    </xdr:from>
    <xdr:to>
      <xdr:col>22</xdr:col>
      <xdr:colOff>114300</xdr:colOff>
      <xdr:row>17</xdr:row>
      <xdr:rowOff>95250</xdr:rowOff>
    </xdr:to>
    <xdr:cxnSp macro="">
      <xdr:nvCxnSpPr>
        <xdr:cNvPr id="75312" name="直線コネクタ 55">
          <a:extLst>
            <a:ext uri="{FF2B5EF4-FFF2-40B4-BE49-F238E27FC236}">
              <a16:creationId xmlns:a16="http://schemas.microsoft.com/office/drawing/2014/main" id="{00000000-0008-0000-0500-000030260100}"/>
            </a:ext>
          </a:extLst>
        </xdr:cNvPr>
        <xdr:cNvCxnSpPr>
          <a:cxnSpLocks noChangeShapeType="1"/>
        </xdr:cNvCxnSpPr>
      </xdr:nvCxnSpPr>
      <xdr:spPr bwMode="auto">
        <a:xfrm>
          <a:off x="3609975" y="3038475"/>
          <a:ext cx="695325" cy="19050"/>
        </a:xfrm>
        <a:prstGeom prst="line">
          <a:avLst/>
        </a:prstGeom>
        <a:noFill/>
        <a:ln w="635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22</xdr:col>
      <xdr:colOff>66675</xdr:colOff>
      <xdr:row>17</xdr:row>
      <xdr:rowOff>114300</xdr:rowOff>
    </xdr:from>
    <xdr:to>
      <xdr:col>22</xdr:col>
      <xdr:colOff>161925</xdr:colOff>
      <xdr:row>18</xdr:row>
      <xdr:rowOff>47625</xdr:rowOff>
    </xdr:to>
    <xdr:sp macro="" textlink="">
      <xdr:nvSpPr>
        <xdr:cNvPr id="75313" name="フローチャート: 判断 56">
          <a:extLst>
            <a:ext uri="{FF2B5EF4-FFF2-40B4-BE49-F238E27FC236}">
              <a16:creationId xmlns:a16="http://schemas.microsoft.com/office/drawing/2014/main" id="{00000000-0008-0000-0500-000031260100}"/>
            </a:ext>
          </a:extLst>
        </xdr:cNvPr>
        <xdr:cNvSpPr>
          <a:spLocks noChangeArrowheads="1"/>
        </xdr:cNvSpPr>
      </xdr:nvSpPr>
      <xdr:spPr bwMode="auto">
        <a:xfrm>
          <a:off x="4257675" y="3076575"/>
          <a:ext cx="95250" cy="104775"/>
        </a:xfrm>
        <a:prstGeom prst="flowChartDecision">
          <a:avLst/>
        </a:prstGeom>
        <a:solidFill>
          <a:srgbClr val="000080"/>
        </a:solidFill>
        <a:ln w="9525" algn="ctr">
          <a:solidFill>
            <a:srgbClr val="000080"/>
          </a:solidFill>
          <a:round/>
          <a:headEnd/>
          <a:tailEnd/>
        </a:ln>
      </xdr:spPr>
    </xdr:sp>
    <xdr:clientData/>
  </xdr:twoCellAnchor>
  <xdr:oneCellAnchor>
    <xdr:from>
      <xdr:col>20</xdr:col>
      <xdr:colOff>114300</xdr:colOff>
      <xdr:row>18</xdr:row>
      <xdr:rowOff>29821</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3163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17</xdr:row>
      <xdr:rowOff>0</xdr:rowOff>
    </xdr:from>
    <xdr:to>
      <xdr:col>18</xdr:col>
      <xdr:colOff>180975</xdr:colOff>
      <xdr:row>17</xdr:row>
      <xdr:rowOff>76200</xdr:rowOff>
    </xdr:to>
    <xdr:cxnSp macro="">
      <xdr:nvCxnSpPr>
        <xdr:cNvPr id="75315" name="直線コネクタ 58">
          <a:extLst>
            <a:ext uri="{FF2B5EF4-FFF2-40B4-BE49-F238E27FC236}">
              <a16:creationId xmlns:a16="http://schemas.microsoft.com/office/drawing/2014/main" id="{00000000-0008-0000-0500-000033260100}"/>
            </a:ext>
          </a:extLst>
        </xdr:cNvPr>
        <xdr:cNvCxnSpPr>
          <a:cxnSpLocks noChangeShapeType="1"/>
        </xdr:cNvCxnSpPr>
      </xdr:nvCxnSpPr>
      <xdr:spPr bwMode="auto">
        <a:xfrm>
          <a:off x="2905125" y="2962275"/>
          <a:ext cx="704850" cy="76200"/>
        </a:xfrm>
        <a:prstGeom prst="line">
          <a:avLst/>
        </a:prstGeom>
        <a:noFill/>
        <a:ln w="635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18</xdr:col>
      <xdr:colOff>123825</xdr:colOff>
      <xdr:row>17</xdr:row>
      <xdr:rowOff>133350</xdr:rowOff>
    </xdr:from>
    <xdr:to>
      <xdr:col>19</xdr:col>
      <xdr:colOff>38100</xdr:colOff>
      <xdr:row>18</xdr:row>
      <xdr:rowOff>57150</xdr:rowOff>
    </xdr:to>
    <xdr:sp macro="" textlink="">
      <xdr:nvSpPr>
        <xdr:cNvPr id="75316" name="フローチャート: 判断 59">
          <a:extLst>
            <a:ext uri="{FF2B5EF4-FFF2-40B4-BE49-F238E27FC236}">
              <a16:creationId xmlns:a16="http://schemas.microsoft.com/office/drawing/2014/main" id="{00000000-0008-0000-0500-000034260100}"/>
            </a:ext>
          </a:extLst>
        </xdr:cNvPr>
        <xdr:cNvSpPr>
          <a:spLocks noChangeArrowheads="1"/>
        </xdr:cNvSpPr>
      </xdr:nvSpPr>
      <xdr:spPr bwMode="auto">
        <a:xfrm>
          <a:off x="3552825" y="3095625"/>
          <a:ext cx="104775" cy="95250"/>
        </a:xfrm>
        <a:prstGeom prst="flowChartDecision">
          <a:avLst/>
        </a:prstGeom>
        <a:solidFill>
          <a:srgbClr val="000080"/>
        </a:solidFill>
        <a:ln w="9525" algn="ctr">
          <a:solidFill>
            <a:srgbClr val="000080"/>
          </a:solidFill>
          <a:round/>
          <a:headEnd/>
          <a:tailEnd/>
        </a:ln>
      </xdr:spPr>
    </xdr:sp>
    <xdr:clientData/>
  </xdr:twoCellAnchor>
  <xdr:oneCellAnchor>
    <xdr:from>
      <xdr:col>16</xdr:col>
      <xdr:colOff>177800</xdr:colOff>
      <xdr:row>18</xdr:row>
      <xdr:rowOff>45145</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3178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85725</xdr:rowOff>
    </xdr:from>
    <xdr:to>
      <xdr:col>15</xdr:col>
      <xdr:colOff>104775</xdr:colOff>
      <xdr:row>18</xdr:row>
      <xdr:rowOff>19050</xdr:rowOff>
    </xdr:to>
    <xdr:sp macro="" textlink="">
      <xdr:nvSpPr>
        <xdr:cNvPr id="75318" name="フローチャート: 判断 61">
          <a:extLst>
            <a:ext uri="{FF2B5EF4-FFF2-40B4-BE49-F238E27FC236}">
              <a16:creationId xmlns:a16="http://schemas.microsoft.com/office/drawing/2014/main" id="{00000000-0008-0000-0500-000036260100}"/>
            </a:ext>
          </a:extLst>
        </xdr:cNvPr>
        <xdr:cNvSpPr>
          <a:spLocks noChangeArrowheads="1"/>
        </xdr:cNvSpPr>
      </xdr:nvSpPr>
      <xdr:spPr bwMode="auto">
        <a:xfrm>
          <a:off x="2857500" y="3048000"/>
          <a:ext cx="104775" cy="104775"/>
        </a:xfrm>
        <a:prstGeom prst="flowChartDecision">
          <a:avLst/>
        </a:prstGeom>
        <a:solidFill>
          <a:srgbClr val="000080"/>
        </a:solidFill>
        <a:ln w="9525" algn="ctr">
          <a:solidFill>
            <a:srgbClr val="000080"/>
          </a:solidFill>
          <a:round/>
          <a:headEnd/>
          <a:tailEnd/>
        </a:ln>
      </xdr:spPr>
    </xdr:sp>
    <xdr:clientData/>
  </xdr:twoCellAnchor>
  <xdr:oneCellAnchor>
    <xdr:from>
      <xdr:col>13</xdr:col>
      <xdr:colOff>50800</xdr:colOff>
      <xdr:row>18</xdr:row>
      <xdr:rowOff>3723</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3137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9525</xdr:rowOff>
    </xdr:from>
    <xdr:to>
      <xdr:col>29</xdr:col>
      <xdr:colOff>180975</xdr:colOff>
      <xdr:row>17</xdr:row>
      <xdr:rowOff>114300</xdr:rowOff>
    </xdr:to>
    <xdr:sp macro="" textlink="">
      <xdr:nvSpPr>
        <xdr:cNvPr id="75325" name="楕円 68">
          <a:extLst>
            <a:ext uri="{FF2B5EF4-FFF2-40B4-BE49-F238E27FC236}">
              <a16:creationId xmlns:a16="http://schemas.microsoft.com/office/drawing/2014/main" id="{00000000-0008-0000-0500-00003D260100}"/>
            </a:ext>
          </a:extLst>
        </xdr:cNvPr>
        <xdr:cNvSpPr>
          <a:spLocks noChangeArrowheads="1"/>
        </xdr:cNvSpPr>
      </xdr:nvSpPr>
      <xdr:spPr bwMode="auto">
        <a:xfrm>
          <a:off x="5600700" y="2971800"/>
          <a:ext cx="104775" cy="104775"/>
        </a:xfrm>
        <a:prstGeom prst="ellipse">
          <a:avLst/>
        </a:prstGeom>
        <a:solidFill>
          <a:srgbClr val="FF0000"/>
        </a:solidFill>
        <a:ln w="9525" algn="ctr">
          <a:solidFill>
            <a:srgbClr val="FF0000"/>
          </a:solidFill>
          <a:round/>
          <a:headEnd/>
          <a:tailEnd/>
        </a:ln>
      </xdr:spPr>
    </xdr:sp>
    <xdr:clientData/>
  </xdr:twoCellAnchor>
  <xdr:oneCellAnchor>
    <xdr:from>
      <xdr:col>30</xdr:col>
      <xdr:colOff>25400</xdr:colOff>
      <xdr:row>16</xdr:row>
      <xdr:rowOff>26014</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816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19050</xdr:rowOff>
    </xdr:from>
    <xdr:to>
      <xdr:col>26</xdr:col>
      <xdr:colOff>104775</xdr:colOff>
      <xdr:row>17</xdr:row>
      <xdr:rowOff>114300</xdr:rowOff>
    </xdr:to>
    <xdr:sp macro="" textlink="">
      <xdr:nvSpPr>
        <xdr:cNvPr id="75327" name="楕円 70">
          <a:extLst>
            <a:ext uri="{FF2B5EF4-FFF2-40B4-BE49-F238E27FC236}">
              <a16:creationId xmlns:a16="http://schemas.microsoft.com/office/drawing/2014/main" id="{00000000-0008-0000-0500-00003F260100}"/>
            </a:ext>
          </a:extLst>
        </xdr:cNvPr>
        <xdr:cNvSpPr>
          <a:spLocks noChangeArrowheads="1"/>
        </xdr:cNvSpPr>
      </xdr:nvSpPr>
      <xdr:spPr bwMode="auto">
        <a:xfrm>
          <a:off x="4953000" y="2981325"/>
          <a:ext cx="104775" cy="95250"/>
        </a:xfrm>
        <a:prstGeom prst="ellipse">
          <a:avLst/>
        </a:prstGeom>
        <a:solidFill>
          <a:srgbClr val="FF0000"/>
        </a:solidFill>
        <a:ln w="9525" algn="ctr">
          <a:solidFill>
            <a:srgbClr val="FF0000"/>
          </a:solidFill>
          <a:round/>
          <a:headEnd/>
          <a:tailEnd/>
        </a:ln>
      </xdr:spPr>
    </xdr:sp>
    <xdr:clientData/>
  </xdr:twoCellAnchor>
  <xdr:oneCellAnchor>
    <xdr:from>
      <xdr:col>24</xdr:col>
      <xdr:colOff>50800</xdr:colOff>
      <xdr:row>15</xdr:row>
      <xdr:rowOff>126423</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7457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66675</xdr:colOff>
      <xdr:row>17</xdr:row>
      <xdr:rowOff>38100</xdr:rowOff>
    </xdr:from>
    <xdr:to>
      <xdr:col>22</xdr:col>
      <xdr:colOff>161925</xdr:colOff>
      <xdr:row>17</xdr:row>
      <xdr:rowOff>142875</xdr:rowOff>
    </xdr:to>
    <xdr:sp macro="" textlink="">
      <xdr:nvSpPr>
        <xdr:cNvPr id="75329" name="楕円 72">
          <a:extLst>
            <a:ext uri="{FF2B5EF4-FFF2-40B4-BE49-F238E27FC236}">
              <a16:creationId xmlns:a16="http://schemas.microsoft.com/office/drawing/2014/main" id="{00000000-0008-0000-0500-000041260100}"/>
            </a:ext>
          </a:extLst>
        </xdr:cNvPr>
        <xdr:cNvSpPr>
          <a:spLocks noChangeArrowheads="1"/>
        </xdr:cNvSpPr>
      </xdr:nvSpPr>
      <xdr:spPr bwMode="auto">
        <a:xfrm>
          <a:off x="4257675" y="3000375"/>
          <a:ext cx="95250" cy="104775"/>
        </a:xfrm>
        <a:prstGeom prst="ellipse">
          <a:avLst/>
        </a:prstGeom>
        <a:solidFill>
          <a:srgbClr val="FF0000"/>
        </a:solidFill>
        <a:ln w="9525" algn="ctr">
          <a:solidFill>
            <a:srgbClr val="FF0000"/>
          </a:solidFill>
          <a:round/>
          <a:headEnd/>
          <a:tailEnd/>
        </a:ln>
      </xdr:spPr>
    </xdr:sp>
    <xdr:clientData/>
  </xdr:twoCellAnchor>
  <xdr:oneCellAnchor>
    <xdr:from>
      <xdr:col>20</xdr:col>
      <xdr:colOff>114300</xdr:colOff>
      <xdr:row>15</xdr:row>
      <xdr:rowOff>152811</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772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123825</xdr:colOff>
      <xdr:row>17</xdr:row>
      <xdr:rowOff>19050</xdr:rowOff>
    </xdr:from>
    <xdr:to>
      <xdr:col>19</xdr:col>
      <xdr:colOff>38100</xdr:colOff>
      <xdr:row>17</xdr:row>
      <xdr:rowOff>123825</xdr:rowOff>
    </xdr:to>
    <xdr:sp macro="" textlink="">
      <xdr:nvSpPr>
        <xdr:cNvPr id="75331" name="楕円 74">
          <a:extLst>
            <a:ext uri="{FF2B5EF4-FFF2-40B4-BE49-F238E27FC236}">
              <a16:creationId xmlns:a16="http://schemas.microsoft.com/office/drawing/2014/main" id="{00000000-0008-0000-0500-000043260100}"/>
            </a:ext>
          </a:extLst>
        </xdr:cNvPr>
        <xdr:cNvSpPr>
          <a:spLocks noChangeArrowheads="1"/>
        </xdr:cNvSpPr>
      </xdr:nvSpPr>
      <xdr:spPr bwMode="auto">
        <a:xfrm>
          <a:off x="3552825" y="2981325"/>
          <a:ext cx="104775" cy="104775"/>
        </a:xfrm>
        <a:prstGeom prst="ellipse">
          <a:avLst/>
        </a:prstGeom>
        <a:solidFill>
          <a:srgbClr val="FF0000"/>
        </a:solidFill>
        <a:ln w="9525" algn="ctr">
          <a:solidFill>
            <a:srgbClr val="FF0000"/>
          </a:solidFill>
          <a:round/>
          <a:headEnd/>
          <a:tailEnd/>
        </a:ln>
      </xdr:spPr>
    </xdr:sp>
    <xdr:clientData/>
  </xdr:twoCellAnchor>
  <xdr:oneCellAnchor>
    <xdr:from>
      <xdr:col>16</xdr:col>
      <xdr:colOff>177800</xdr:colOff>
      <xdr:row>15</xdr:row>
      <xdr:rowOff>133182</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75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123825</xdr:rowOff>
    </xdr:from>
    <xdr:to>
      <xdr:col>15</xdr:col>
      <xdr:colOff>104775</xdr:colOff>
      <xdr:row>17</xdr:row>
      <xdr:rowOff>57150</xdr:rowOff>
    </xdr:to>
    <xdr:sp macro="" textlink="">
      <xdr:nvSpPr>
        <xdr:cNvPr id="75333" name="楕円 76">
          <a:extLst>
            <a:ext uri="{FF2B5EF4-FFF2-40B4-BE49-F238E27FC236}">
              <a16:creationId xmlns:a16="http://schemas.microsoft.com/office/drawing/2014/main" id="{00000000-0008-0000-0500-000045260100}"/>
            </a:ext>
          </a:extLst>
        </xdr:cNvPr>
        <xdr:cNvSpPr>
          <a:spLocks noChangeArrowheads="1"/>
        </xdr:cNvSpPr>
      </xdr:nvSpPr>
      <xdr:spPr bwMode="auto">
        <a:xfrm>
          <a:off x="2857500" y="2914650"/>
          <a:ext cx="104775" cy="104775"/>
        </a:xfrm>
        <a:prstGeom prst="ellipse">
          <a:avLst/>
        </a:prstGeom>
        <a:solidFill>
          <a:srgbClr val="FF0000"/>
        </a:solidFill>
        <a:ln w="9525" algn="ctr">
          <a:solidFill>
            <a:srgbClr val="FF0000"/>
          </a:solidFill>
          <a:round/>
          <a:headEnd/>
          <a:tailEnd/>
        </a:ln>
      </xdr:spPr>
    </xdr:sp>
    <xdr:clientData/>
  </xdr:twoCellAnchor>
  <xdr:oneCellAnchor>
    <xdr:from>
      <xdr:col>13</xdr:col>
      <xdr:colOff>50800</xdr:colOff>
      <xdr:row>15</xdr:row>
      <xdr:rowOff>64594</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683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123825</xdr:colOff>
      <xdr:row>29</xdr:row>
      <xdr:rowOff>9525</xdr:rowOff>
    </xdr:from>
    <xdr:to>
      <xdr:col>7</xdr:col>
      <xdr:colOff>123825</xdr:colOff>
      <xdr:row>33</xdr:row>
      <xdr:rowOff>295275</xdr:rowOff>
    </xdr:to>
    <xdr:sp macro="" textlink="">
      <xdr:nvSpPr>
        <xdr:cNvPr id="75336" name="角丸四角形 79">
          <a:extLst>
            <a:ext uri="{FF2B5EF4-FFF2-40B4-BE49-F238E27FC236}">
              <a16:creationId xmlns:a16="http://schemas.microsoft.com/office/drawing/2014/main" id="{00000000-0008-0000-0500-000048260100}"/>
            </a:ext>
          </a:extLst>
        </xdr:cNvPr>
        <xdr:cNvSpPr>
          <a:spLocks noChangeArrowheads="1"/>
        </xdr:cNvSpPr>
      </xdr:nvSpPr>
      <xdr:spPr bwMode="auto">
        <a:xfrm>
          <a:off x="123825" y="5076825"/>
          <a:ext cx="1333500" cy="1143000"/>
        </a:xfrm>
        <a:prstGeom prst="roundRect">
          <a:avLst>
            <a:gd name="adj" fmla="val 0"/>
          </a:avLst>
        </a:prstGeom>
        <a:solidFill>
          <a:srgbClr val="FFFFFF"/>
        </a:solidFill>
        <a:ln w="9525" algn="ctr">
          <a:solidFill>
            <a:srgbClr val="000000"/>
          </a:solidFill>
          <a:round/>
          <a:headEnd/>
          <a:tailEnd/>
        </a:ln>
        <a:effectLst>
          <a:outerShdw dist="37356" dir="2700000" rotWithShape="0">
            <a:srgbClr val="000000"/>
          </a:outerShdw>
        </a:effectLst>
      </xdr:spPr>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9525</xdr:colOff>
      <xdr:row>30</xdr:row>
      <xdr:rowOff>19050</xdr:rowOff>
    </xdr:from>
    <xdr:to>
      <xdr:col>1</xdr:col>
      <xdr:colOff>180975</xdr:colOff>
      <xdr:row>30</xdr:row>
      <xdr:rowOff>19050</xdr:rowOff>
    </xdr:to>
    <xdr:cxnSp macro="">
      <xdr:nvCxnSpPr>
        <xdr:cNvPr id="75340" name="直線コネクタ 83">
          <a:extLst>
            <a:ext uri="{FF2B5EF4-FFF2-40B4-BE49-F238E27FC236}">
              <a16:creationId xmlns:a16="http://schemas.microsoft.com/office/drawing/2014/main" id="{00000000-0008-0000-0500-00004C260100}"/>
            </a:ext>
          </a:extLst>
        </xdr:cNvPr>
        <xdr:cNvCxnSpPr>
          <a:cxnSpLocks noChangeShapeType="1"/>
        </xdr:cNvCxnSpPr>
      </xdr:nvCxnSpPr>
      <xdr:spPr bwMode="auto">
        <a:xfrm flipH="1">
          <a:off x="200025" y="5257800"/>
          <a:ext cx="171450" cy="0"/>
        </a:xfrm>
        <a:prstGeom prst="line">
          <a:avLst/>
        </a:prstGeom>
        <a:noFill/>
        <a:ln w="635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1</xdr:col>
      <xdr:colOff>95250</xdr:colOff>
      <xdr:row>31</xdr:row>
      <xdr:rowOff>304800</xdr:rowOff>
    </xdr:from>
    <xdr:to>
      <xdr:col>1</xdr:col>
      <xdr:colOff>95250</xdr:colOff>
      <xdr:row>32</xdr:row>
      <xdr:rowOff>104775</xdr:rowOff>
    </xdr:to>
    <xdr:cxnSp macro="">
      <xdr:nvCxnSpPr>
        <xdr:cNvPr id="75341" name="直線コネクタ 84">
          <a:extLst>
            <a:ext uri="{FF2B5EF4-FFF2-40B4-BE49-F238E27FC236}">
              <a16:creationId xmlns:a16="http://schemas.microsoft.com/office/drawing/2014/main" id="{00000000-0008-0000-0500-00004D260100}"/>
            </a:ext>
          </a:extLst>
        </xdr:cNvPr>
        <xdr:cNvCxnSpPr>
          <a:cxnSpLocks noChangeShapeType="1"/>
        </xdr:cNvCxnSpPr>
      </xdr:nvCxnSpPr>
      <xdr:spPr bwMode="auto">
        <a:xfrm>
          <a:off x="285750" y="5715000"/>
          <a:ext cx="0" cy="142875"/>
        </a:xfrm>
        <a:prstGeom prst="line">
          <a:avLst/>
        </a:prstGeom>
        <a:noFill/>
        <a:ln w="31750" algn="ctr">
          <a:solidFill>
            <a:srgbClr val="808080"/>
          </a:solidFill>
          <a:round/>
          <a:headEnd/>
          <a:tailEnd/>
        </a:ln>
        <a:extLst>
          <a:ext uri="{909E8E84-426E-40DD-AFC4-6F175D3DCCD1}">
            <a14:hiddenFill xmlns:a14="http://schemas.microsoft.com/office/drawing/2010/main">
              <a:noFill/>
            </a14:hiddenFill>
          </a:ext>
        </a:extLst>
      </xdr:spPr>
    </xdr:cxnSp>
    <xdr:clientData/>
  </xdr:twoCellAnchor>
  <xdr:twoCellAnchor>
    <xdr:from>
      <xdr:col>1</xdr:col>
      <xdr:colOff>9525</xdr:colOff>
      <xdr:row>31</xdr:row>
      <xdr:rowOff>304800</xdr:rowOff>
    </xdr:from>
    <xdr:to>
      <xdr:col>1</xdr:col>
      <xdr:colOff>180975</xdr:colOff>
      <xdr:row>31</xdr:row>
      <xdr:rowOff>304800</xdr:rowOff>
    </xdr:to>
    <xdr:cxnSp macro="">
      <xdr:nvCxnSpPr>
        <xdr:cNvPr id="75342" name="直線コネクタ 85">
          <a:extLst>
            <a:ext uri="{FF2B5EF4-FFF2-40B4-BE49-F238E27FC236}">
              <a16:creationId xmlns:a16="http://schemas.microsoft.com/office/drawing/2014/main" id="{00000000-0008-0000-0500-00004E260100}"/>
            </a:ext>
          </a:extLst>
        </xdr:cNvPr>
        <xdr:cNvCxnSpPr>
          <a:cxnSpLocks noChangeShapeType="1"/>
        </xdr:cNvCxnSpPr>
      </xdr:nvCxnSpPr>
      <xdr:spPr bwMode="auto">
        <a:xfrm flipH="1">
          <a:off x="200025" y="5715000"/>
          <a:ext cx="171450" cy="0"/>
        </a:xfrm>
        <a:prstGeom prst="line">
          <a:avLst/>
        </a:prstGeom>
        <a:noFill/>
        <a:ln w="1587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xdr:col>
      <xdr:colOff>95250</xdr:colOff>
      <xdr:row>33</xdr:row>
      <xdr:rowOff>28575</xdr:rowOff>
    </xdr:from>
    <xdr:to>
      <xdr:col>1</xdr:col>
      <xdr:colOff>95250</xdr:colOff>
      <xdr:row>33</xdr:row>
      <xdr:rowOff>171450</xdr:rowOff>
    </xdr:to>
    <xdr:cxnSp macro="">
      <xdr:nvCxnSpPr>
        <xdr:cNvPr id="75343" name="直線コネクタ 86">
          <a:extLst>
            <a:ext uri="{FF2B5EF4-FFF2-40B4-BE49-F238E27FC236}">
              <a16:creationId xmlns:a16="http://schemas.microsoft.com/office/drawing/2014/main" id="{00000000-0008-0000-0500-00004F260100}"/>
            </a:ext>
          </a:extLst>
        </xdr:cNvPr>
        <xdr:cNvCxnSpPr>
          <a:cxnSpLocks noChangeShapeType="1"/>
        </xdr:cNvCxnSpPr>
      </xdr:nvCxnSpPr>
      <xdr:spPr bwMode="auto">
        <a:xfrm flipV="1">
          <a:off x="285750" y="5953125"/>
          <a:ext cx="0" cy="142875"/>
        </a:xfrm>
        <a:prstGeom prst="line">
          <a:avLst/>
        </a:prstGeom>
        <a:noFill/>
        <a:ln w="31750" algn="ctr">
          <a:solidFill>
            <a:srgbClr val="808080"/>
          </a:solidFill>
          <a:round/>
          <a:headEnd/>
          <a:tailEnd/>
        </a:ln>
        <a:extLst>
          <a:ext uri="{909E8E84-426E-40DD-AFC4-6F175D3DCCD1}">
            <a14:hiddenFill xmlns:a14="http://schemas.microsoft.com/office/drawing/2010/main">
              <a:noFill/>
            </a14:hiddenFill>
          </a:ext>
        </a:extLst>
      </xdr:spPr>
    </xdr:cxnSp>
    <xdr:clientData/>
  </xdr:twoCellAnchor>
  <xdr:twoCellAnchor>
    <xdr:from>
      <xdr:col>1</xdr:col>
      <xdr:colOff>9525</xdr:colOff>
      <xdr:row>33</xdr:row>
      <xdr:rowOff>171450</xdr:rowOff>
    </xdr:from>
    <xdr:to>
      <xdr:col>1</xdr:col>
      <xdr:colOff>180975</xdr:colOff>
      <xdr:row>33</xdr:row>
      <xdr:rowOff>171450</xdr:rowOff>
    </xdr:to>
    <xdr:cxnSp macro="">
      <xdr:nvCxnSpPr>
        <xdr:cNvPr id="75344" name="直線コネクタ 87">
          <a:extLst>
            <a:ext uri="{FF2B5EF4-FFF2-40B4-BE49-F238E27FC236}">
              <a16:creationId xmlns:a16="http://schemas.microsoft.com/office/drawing/2014/main" id="{00000000-0008-0000-0500-000050260100}"/>
            </a:ext>
          </a:extLst>
        </xdr:cNvPr>
        <xdr:cNvCxnSpPr>
          <a:cxnSpLocks noChangeShapeType="1"/>
        </xdr:cNvCxnSpPr>
      </xdr:nvCxnSpPr>
      <xdr:spPr bwMode="auto">
        <a:xfrm flipH="1">
          <a:off x="200025" y="6096000"/>
          <a:ext cx="171450" cy="0"/>
        </a:xfrm>
        <a:prstGeom prst="line">
          <a:avLst/>
        </a:prstGeom>
        <a:noFill/>
        <a:ln w="1587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xdr:col>
      <xdr:colOff>38100</xdr:colOff>
      <xdr:row>29</xdr:row>
      <xdr:rowOff>142875</xdr:rowOff>
    </xdr:from>
    <xdr:to>
      <xdr:col>1</xdr:col>
      <xdr:colOff>142875</xdr:colOff>
      <xdr:row>30</xdr:row>
      <xdr:rowOff>66675</xdr:rowOff>
    </xdr:to>
    <xdr:sp macro="" textlink="">
      <xdr:nvSpPr>
        <xdr:cNvPr id="75345" name="楕円 88">
          <a:extLst>
            <a:ext uri="{FF2B5EF4-FFF2-40B4-BE49-F238E27FC236}">
              <a16:creationId xmlns:a16="http://schemas.microsoft.com/office/drawing/2014/main" id="{00000000-0008-0000-0500-000051260100}"/>
            </a:ext>
          </a:extLst>
        </xdr:cNvPr>
        <xdr:cNvSpPr>
          <a:spLocks noChangeArrowheads="1"/>
        </xdr:cNvSpPr>
      </xdr:nvSpPr>
      <xdr:spPr bwMode="auto">
        <a:xfrm>
          <a:off x="228600" y="5210175"/>
          <a:ext cx="104775" cy="95250"/>
        </a:xfrm>
        <a:prstGeom prst="ellipse">
          <a:avLst/>
        </a:prstGeom>
        <a:solidFill>
          <a:srgbClr val="FF0000"/>
        </a:solidFill>
        <a:ln w="9525" algn="ctr">
          <a:solidFill>
            <a:srgbClr val="FF0000"/>
          </a:solidFill>
          <a:round/>
          <a:headEnd/>
          <a:tailEnd/>
        </a:ln>
      </xdr:spPr>
    </xdr:sp>
    <xdr:clientData/>
  </xdr:twoCellAnchor>
  <xdr:twoCellAnchor>
    <xdr:from>
      <xdr:col>1</xdr:col>
      <xdr:colOff>38100</xdr:colOff>
      <xdr:row>31</xdr:row>
      <xdr:rowOff>66675</xdr:rowOff>
    </xdr:from>
    <xdr:to>
      <xdr:col>1</xdr:col>
      <xdr:colOff>142875</xdr:colOff>
      <xdr:row>31</xdr:row>
      <xdr:rowOff>161925</xdr:rowOff>
    </xdr:to>
    <xdr:sp macro="" textlink="">
      <xdr:nvSpPr>
        <xdr:cNvPr id="75346" name="フローチャート: 判断 89">
          <a:extLst>
            <a:ext uri="{FF2B5EF4-FFF2-40B4-BE49-F238E27FC236}">
              <a16:creationId xmlns:a16="http://schemas.microsoft.com/office/drawing/2014/main" id="{00000000-0008-0000-0500-000052260100}"/>
            </a:ext>
          </a:extLst>
        </xdr:cNvPr>
        <xdr:cNvSpPr>
          <a:spLocks noChangeArrowheads="1"/>
        </xdr:cNvSpPr>
      </xdr:nvSpPr>
      <xdr:spPr bwMode="auto">
        <a:xfrm>
          <a:off x="228600" y="5476875"/>
          <a:ext cx="104775" cy="95250"/>
        </a:xfrm>
        <a:prstGeom prst="flowChartDecision">
          <a:avLst/>
        </a:prstGeom>
        <a:solidFill>
          <a:srgbClr val="000080"/>
        </a:solidFill>
        <a:ln w="9525" algn="ctr">
          <a:solidFill>
            <a:srgbClr val="000080"/>
          </a:solidFill>
          <a:round/>
          <a:headEnd/>
          <a:tailEnd/>
        </a:ln>
      </xdr:spPr>
    </xdr:sp>
    <xdr:clientData/>
  </xdr:twoCellAnchor>
  <xdr:twoCellAnchor>
    <xdr:from>
      <xdr:col>11</xdr:col>
      <xdr:colOff>66675</xdr:colOff>
      <xdr:row>31</xdr:row>
      <xdr:rowOff>238125</xdr:rowOff>
    </xdr:from>
    <xdr:to>
      <xdr:col>33</xdr:col>
      <xdr:colOff>114300</xdr:colOff>
      <xdr:row>39</xdr:row>
      <xdr:rowOff>295275</xdr:rowOff>
    </xdr:to>
    <xdr:sp macro="" textlink="">
      <xdr:nvSpPr>
        <xdr:cNvPr id="75347" name="正方形/長方形 90">
          <a:extLst>
            <a:ext uri="{FF2B5EF4-FFF2-40B4-BE49-F238E27FC236}">
              <a16:creationId xmlns:a16="http://schemas.microsoft.com/office/drawing/2014/main" id="{00000000-0008-0000-0500-000053260100}"/>
            </a:ext>
          </a:extLst>
        </xdr:cNvPr>
        <xdr:cNvSpPr>
          <a:spLocks noChangeArrowheads="1"/>
        </xdr:cNvSpPr>
      </xdr:nvSpPr>
      <xdr:spPr bwMode="auto">
        <a:xfrm>
          <a:off x="2162175" y="5648325"/>
          <a:ext cx="4238625" cy="2286000"/>
        </a:xfrm>
        <a:prstGeom prst="rect">
          <a:avLst/>
        </a:prstGeom>
        <a:solidFill>
          <a:srgbClr val="E6FFD5"/>
        </a:solidFill>
        <a:ln>
          <a:noFill/>
        </a:ln>
        <a:extLst>
          <a:ext uri="{91240B29-F687-4F45-9708-019B960494DF}">
            <a14:hiddenLine xmlns:a14="http://schemas.microsoft.com/office/drawing/2010/main" w="9525" algn="ctr">
              <a:solidFill>
                <a:srgbClr val="000000"/>
              </a:solidFill>
              <a:round/>
              <a:headEnd/>
              <a:tailEnd/>
            </a14:hiddenLine>
          </a:ext>
        </a:extLst>
      </xdr:spPr>
    </xdr:sp>
    <xdr:clientData/>
  </xdr:twoCellAnchor>
  <xdr:oneCellAnchor>
    <xdr:from>
      <xdr:col>8</xdr:col>
      <xdr:colOff>142875</xdr:colOff>
      <xdr:row>30</xdr:row>
      <xdr:rowOff>31750</xdr:rowOff>
    </xdr:from>
    <xdr:ext cx="411651"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66875" y="5127625"/>
          <a:ext cx="4116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66675</xdr:colOff>
      <xdr:row>39</xdr:row>
      <xdr:rowOff>295275</xdr:rowOff>
    </xdr:from>
    <xdr:to>
      <xdr:col>33</xdr:col>
      <xdr:colOff>114300</xdr:colOff>
      <xdr:row>39</xdr:row>
      <xdr:rowOff>295275</xdr:rowOff>
    </xdr:to>
    <xdr:cxnSp macro="">
      <xdr:nvCxnSpPr>
        <xdr:cNvPr id="75349" name="直線コネクタ 92">
          <a:extLst>
            <a:ext uri="{FF2B5EF4-FFF2-40B4-BE49-F238E27FC236}">
              <a16:creationId xmlns:a16="http://schemas.microsoft.com/office/drawing/2014/main" id="{00000000-0008-0000-0500-000055260100}"/>
            </a:ext>
          </a:extLst>
        </xdr:cNvPr>
        <xdr:cNvCxnSpPr>
          <a:cxnSpLocks noChangeShapeType="1"/>
        </xdr:cNvCxnSpPr>
      </xdr:nvCxnSpPr>
      <xdr:spPr bwMode="auto">
        <a:xfrm>
          <a:off x="2162175" y="7934325"/>
          <a:ext cx="4238625" cy="0"/>
        </a:xfrm>
        <a:prstGeom prst="line">
          <a:avLst/>
        </a:prstGeom>
        <a:noFill/>
        <a:ln w="9525" algn="ctr">
          <a:solidFill>
            <a:srgbClr val="C0C0C0"/>
          </a:solidFill>
          <a:round/>
          <a:headEnd/>
          <a:tailEnd/>
        </a:ln>
        <a:extLst>
          <a:ext uri="{909E8E84-426E-40DD-AFC4-6F175D3DCCD1}">
            <a14:hiddenFill xmlns:a14="http://schemas.microsoft.com/office/drawing/2010/main">
              <a:noFill/>
            </a14:hiddenFill>
          </a:ext>
        </a:extLst>
      </xdr:spPr>
    </xdr:cxnSp>
    <xdr:clientData/>
  </xdr:twoCellAnchor>
  <xdr:twoCellAnchor>
    <xdr:from>
      <xdr:col>11</xdr:col>
      <xdr:colOff>66675</xdr:colOff>
      <xdr:row>38</xdr:row>
      <xdr:rowOff>85725</xdr:rowOff>
    </xdr:from>
    <xdr:to>
      <xdr:col>33</xdr:col>
      <xdr:colOff>114300</xdr:colOff>
      <xdr:row>38</xdr:row>
      <xdr:rowOff>85725</xdr:rowOff>
    </xdr:to>
    <xdr:cxnSp macro="">
      <xdr:nvCxnSpPr>
        <xdr:cNvPr id="75350" name="直線コネクタ 93">
          <a:extLst>
            <a:ext uri="{FF2B5EF4-FFF2-40B4-BE49-F238E27FC236}">
              <a16:creationId xmlns:a16="http://schemas.microsoft.com/office/drawing/2014/main" id="{00000000-0008-0000-0500-000056260100}"/>
            </a:ext>
          </a:extLst>
        </xdr:cNvPr>
        <xdr:cNvCxnSpPr>
          <a:cxnSpLocks noChangeShapeType="1"/>
        </xdr:cNvCxnSpPr>
      </xdr:nvCxnSpPr>
      <xdr:spPr bwMode="auto">
        <a:xfrm>
          <a:off x="2162175" y="7553325"/>
          <a:ext cx="4238625" cy="0"/>
        </a:xfrm>
        <a:prstGeom prst="line">
          <a:avLst/>
        </a:prstGeom>
        <a:noFill/>
        <a:ln w="9525" algn="ctr">
          <a:solidFill>
            <a:srgbClr val="C0C0C0"/>
          </a:solidFill>
          <a:round/>
          <a:headEnd/>
          <a:tailEnd/>
        </a:ln>
        <a:extLst>
          <a:ext uri="{909E8E84-426E-40DD-AFC4-6F175D3DCCD1}">
            <a14:hiddenFill xmlns:a14="http://schemas.microsoft.com/office/drawing/2010/main">
              <a:noFill/>
            </a14:hiddenFill>
          </a:ext>
        </a:ex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66675</xdr:colOff>
      <xdr:row>37</xdr:row>
      <xdr:rowOff>47625</xdr:rowOff>
    </xdr:from>
    <xdr:to>
      <xdr:col>33</xdr:col>
      <xdr:colOff>114300</xdr:colOff>
      <xdr:row>37</xdr:row>
      <xdr:rowOff>47625</xdr:rowOff>
    </xdr:to>
    <xdr:cxnSp macro="">
      <xdr:nvCxnSpPr>
        <xdr:cNvPr id="75352" name="直線コネクタ 95">
          <a:extLst>
            <a:ext uri="{FF2B5EF4-FFF2-40B4-BE49-F238E27FC236}">
              <a16:creationId xmlns:a16="http://schemas.microsoft.com/office/drawing/2014/main" id="{00000000-0008-0000-0500-000058260100}"/>
            </a:ext>
          </a:extLst>
        </xdr:cNvPr>
        <xdr:cNvCxnSpPr>
          <a:cxnSpLocks noChangeShapeType="1"/>
        </xdr:cNvCxnSpPr>
      </xdr:nvCxnSpPr>
      <xdr:spPr bwMode="auto">
        <a:xfrm>
          <a:off x="2162175" y="7172325"/>
          <a:ext cx="4238625" cy="0"/>
        </a:xfrm>
        <a:prstGeom prst="line">
          <a:avLst/>
        </a:prstGeom>
        <a:noFill/>
        <a:ln w="9525" algn="ctr">
          <a:solidFill>
            <a:srgbClr val="C0C0C0"/>
          </a:solidFill>
          <a:round/>
          <a:headEnd/>
          <a:tailEnd/>
        </a:ln>
        <a:extLst>
          <a:ext uri="{909E8E84-426E-40DD-AFC4-6F175D3DCCD1}">
            <a14:hiddenFill xmlns:a14="http://schemas.microsoft.com/office/drawing/2010/main">
              <a:noFill/>
            </a14:hiddenFill>
          </a:ext>
        </a:ex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66675</xdr:colOff>
      <xdr:row>35</xdr:row>
      <xdr:rowOff>180975</xdr:rowOff>
    </xdr:from>
    <xdr:to>
      <xdr:col>33</xdr:col>
      <xdr:colOff>114300</xdr:colOff>
      <xdr:row>35</xdr:row>
      <xdr:rowOff>180975</xdr:rowOff>
    </xdr:to>
    <xdr:cxnSp macro="">
      <xdr:nvCxnSpPr>
        <xdr:cNvPr id="75354" name="直線コネクタ 97">
          <a:extLst>
            <a:ext uri="{FF2B5EF4-FFF2-40B4-BE49-F238E27FC236}">
              <a16:creationId xmlns:a16="http://schemas.microsoft.com/office/drawing/2014/main" id="{00000000-0008-0000-0500-00005A260100}"/>
            </a:ext>
          </a:extLst>
        </xdr:cNvPr>
        <xdr:cNvCxnSpPr>
          <a:cxnSpLocks noChangeShapeType="1"/>
        </xdr:cNvCxnSpPr>
      </xdr:nvCxnSpPr>
      <xdr:spPr bwMode="auto">
        <a:xfrm>
          <a:off x="2162175" y="6791325"/>
          <a:ext cx="4238625" cy="0"/>
        </a:xfrm>
        <a:prstGeom prst="line">
          <a:avLst/>
        </a:prstGeom>
        <a:noFill/>
        <a:ln w="9525" algn="ctr">
          <a:solidFill>
            <a:srgbClr val="C0C0C0"/>
          </a:solidFill>
          <a:round/>
          <a:headEnd/>
          <a:tailEnd/>
        </a:ln>
        <a:extLst>
          <a:ext uri="{909E8E84-426E-40DD-AFC4-6F175D3DCCD1}">
            <a14:hiddenFill xmlns:a14="http://schemas.microsoft.com/office/drawing/2010/main">
              <a:noFill/>
            </a14:hiddenFill>
          </a:ext>
        </a:ex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66675</xdr:colOff>
      <xdr:row>34</xdr:row>
      <xdr:rowOff>142875</xdr:rowOff>
    </xdr:from>
    <xdr:to>
      <xdr:col>33</xdr:col>
      <xdr:colOff>114300</xdr:colOff>
      <xdr:row>34</xdr:row>
      <xdr:rowOff>142875</xdr:rowOff>
    </xdr:to>
    <xdr:cxnSp macro="">
      <xdr:nvCxnSpPr>
        <xdr:cNvPr id="75356" name="直線コネクタ 99">
          <a:extLst>
            <a:ext uri="{FF2B5EF4-FFF2-40B4-BE49-F238E27FC236}">
              <a16:creationId xmlns:a16="http://schemas.microsoft.com/office/drawing/2014/main" id="{00000000-0008-0000-0500-00005C260100}"/>
            </a:ext>
          </a:extLst>
        </xdr:cNvPr>
        <xdr:cNvCxnSpPr>
          <a:cxnSpLocks noChangeShapeType="1"/>
        </xdr:cNvCxnSpPr>
      </xdr:nvCxnSpPr>
      <xdr:spPr bwMode="auto">
        <a:xfrm>
          <a:off x="2162175" y="6410325"/>
          <a:ext cx="4238625" cy="0"/>
        </a:xfrm>
        <a:prstGeom prst="line">
          <a:avLst/>
        </a:prstGeom>
        <a:noFill/>
        <a:ln w="9525" algn="ctr">
          <a:solidFill>
            <a:srgbClr val="C0C0C0"/>
          </a:solidFill>
          <a:round/>
          <a:headEnd/>
          <a:tailEnd/>
        </a:ln>
        <a:extLst>
          <a:ext uri="{909E8E84-426E-40DD-AFC4-6F175D3DCCD1}">
            <a14:hiddenFill xmlns:a14="http://schemas.microsoft.com/office/drawing/2010/main">
              <a:noFill/>
            </a14:hiddenFill>
          </a:ext>
        </a:ex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66675</xdr:colOff>
      <xdr:row>33</xdr:row>
      <xdr:rowOff>104775</xdr:rowOff>
    </xdr:from>
    <xdr:to>
      <xdr:col>33</xdr:col>
      <xdr:colOff>114300</xdr:colOff>
      <xdr:row>33</xdr:row>
      <xdr:rowOff>104775</xdr:rowOff>
    </xdr:to>
    <xdr:cxnSp macro="">
      <xdr:nvCxnSpPr>
        <xdr:cNvPr id="75358" name="直線コネクタ 101">
          <a:extLst>
            <a:ext uri="{FF2B5EF4-FFF2-40B4-BE49-F238E27FC236}">
              <a16:creationId xmlns:a16="http://schemas.microsoft.com/office/drawing/2014/main" id="{00000000-0008-0000-0500-00005E260100}"/>
            </a:ext>
          </a:extLst>
        </xdr:cNvPr>
        <xdr:cNvCxnSpPr>
          <a:cxnSpLocks noChangeShapeType="1"/>
        </xdr:cNvCxnSpPr>
      </xdr:nvCxnSpPr>
      <xdr:spPr bwMode="auto">
        <a:xfrm>
          <a:off x="2162175" y="6029325"/>
          <a:ext cx="4238625" cy="0"/>
        </a:xfrm>
        <a:prstGeom prst="line">
          <a:avLst/>
        </a:prstGeom>
        <a:noFill/>
        <a:ln w="9525" algn="ctr">
          <a:solidFill>
            <a:srgbClr val="C0C0C0"/>
          </a:solidFill>
          <a:round/>
          <a:headEnd/>
          <a:tailEnd/>
        </a:ln>
        <a:extLst>
          <a:ext uri="{909E8E84-426E-40DD-AFC4-6F175D3DCCD1}">
            <a14:hiddenFill xmlns:a14="http://schemas.microsoft.com/office/drawing/2010/main">
              <a:noFill/>
            </a14:hiddenFill>
          </a:ext>
        </a:ex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66675</xdr:colOff>
      <xdr:row>31</xdr:row>
      <xdr:rowOff>238125</xdr:rowOff>
    </xdr:from>
    <xdr:to>
      <xdr:col>33</xdr:col>
      <xdr:colOff>114300</xdr:colOff>
      <xdr:row>31</xdr:row>
      <xdr:rowOff>238125</xdr:rowOff>
    </xdr:to>
    <xdr:cxnSp macro="">
      <xdr:nvCxnSpPr>
        <xdr:cNvPr id="75360" name="直線コネクタ 103">
          <a:extLst>
            <a:ext uri="{FF2B5EF4-FFF2-40B4-BE49-F238E27FC236}">
              <a16:creationId xmlns:a16="http://schemas.microsoft.com/office/drawing/2014/main" id="{00000000-0008-0000-0500-000060260100}"/>
            </a:ext>
          </a:extLst>
        </xdr:cNvPr>
        <xdr:cNvCxnSpPr>
          <a:cxnSpLocks noChangeShapeType="1"/>
        </xdr:cNvCxnSpPr>
      </xdr:nvCxnSpPr>
      <xdr:spPr bwMode="auto">
        <a:xfrm>
          <a:off x="2162175" y="5648325"/>
          <a:ext cx="4238625" cy="0"/>
        </a:xfrm>
        <a:prstGeom prst="line">
          <a:avLst/>
        </a:prstGeom>
        <a:noFill/>
        <a:ln w="9525" algn="ctr">
          <a:solidFill>
            <a:srgbClr val="C0C0C0"/>
          </a:solidFill>
          <a:round/>
          <a:headEnd/>
          <a:tailEnd/>
        </a:ln>
        <a:extLst>
          <a:ext uri="{909E8E84-426E-40DD-AFC4-6F175D3DCCD1}">
            <a14:hiddenFill xmlns:a14="http://schemas.microsoft.com/office/drawing/2010/main">
              <a:noFill/>
            </a14:hiddenFill>
          </a:ext>
        </a:ex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66675</xdr:colOff>
      <xdr:row>31</xdr:row>
      <xdr:rowOff>238125</xdr:rowOff>
    </xdr:from>
    <xdr:to>
      <xdr:col>33</xdr:col>
      <xdr:colOff>114300</xdr:colOff>
      <xdr:row>39</xdr:row>
      <xdr:rowOff>295275</xdr:rowOff>
    </xdr:to>
    <xdr:sp macro="" textlink="">
      <xdr:nvSpPr>
        <xdr:cNvPr id="75362" name="人口1人当たり決算額の推移グラフ枠445">
          <a:extLst>
            <a:ext uri="{FF2B5EF4-FFF2-40B4-BE49-F238E27FC236}">
              <a16:creationId xmlns:a16="http://schemas.microsoft.com/office/drawing/2014/main" id="{00000000-0008-0000-0500-000062260100}"/>
            </a:ext>
          </a:extLst>
        </xdr:cNvPr>
        <xdr:cNvSpPr>
          <a:spLocks noChangeArrowheads="1"/>
        </xdr:cNvSpPr>
      </xdr:nvSpPr>
      <xdr:spPr bwMode="auto">
        <a:xfrm>
          <a:off x="2162175" y="5648325"/>
          <a:ext cx="4238625" cy="2286000"/>
        </a:xfrm>
        <a:prstGeom prst="rect">
          <a:avLst/>
        </a:prstGeom>
        <a:noFill/>
        <a:ln w="19050"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29</xdr:col>
      <xdr:colOff>123825</xdr:colOff>
      <xdr:row>33</xdr:row>
      <xdr:rowOff>333375</xdr:rowOff>
    </xdr:from>
    <xdr:to>
      <xdr:col>29</xdr:col>
      <xdr:colOff>123825</xdr:colOff>
      <xdr:row>37</xdr:row>
      <xdr:rowOff>200025</xdr:rowOff>
    </xdr:to>
    <xdr:cxnSp macro="">
      <xdr:nvCxnSpPr>
        <xdr:cNvPr id="75363" name="直線コネクタ 106">
          <a:extLst>
            <a:ext uri="{FF2B5EF4-FFF2-40B4-BE49-F238E27FC236}">
              <a16:creationId xmlns:a16="http://schemas.microsoft.com/office/drawing/2014/main" id="{00000000-0008-0000-0500-000063260100}"/>
            </a:ext>
          </a:extLst>
        </xdr:cNvPr>
        <xdr:cNvCxnSpPr>
          <a:cxnSpLocks noChangeShapeType="1"/>
        </xdr:cNvCxnSpPr>
      </xdr:nvCxnSpPr>
      <xdr:spPr bwMode="auto">
        <a:xfrm flipV="1">
          <a:off x="5648325" y="6257925"/>
          <a:ext cx="0" cy="1066800"/>
        </a:xfrm>
        <a:prstGeom prst="line">
          <a:avLst/>
        </a:prstGeom>
        <a:noFill/>
        <a:ln w="31750" algn="ctr">
          <a:solidFill>
            <a:srgbClr val="808080"/>
          </a:solidFill>
          <a:round/>
          <a:headEnd/>
          <a:tailEnd/>
        </a:ln>
        <a:extLst>
          <a:ext uri="{909E8E84-426E-40DD-AFC4-6F175D3DCCD1}">
            <a14:hiddenFill xmlns:a14="http://schemas.microsoft.com/office/drawing/2010/main">
              <a:noFill/>
            </a14:hiddenFill>
          </a:ext>
        </a:extLst>
      </xdr:spPr>
    </xdr:cxnSp>
    <xdr:clientData/>
  </xdr:twoCellAnchor>
  <xdr:oneCellAnchor>
    <xdr:from>
      <xdr:col>30</xdr:col>
      <xdr:colOff>25400</xdr:colOff>
      <xdr:row>37</xdr:row>
      <xdr:rowOff>170648</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29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200025</xdr:rowOff>
    </xdr:from>
    <xdr:to>
      <xdr:col>30</xdr:col>
      <xdr:colOff>28575</xdr:colOff>
      <xdr:row>37</xdr:row>
      <xdr:rowOff>200025</xdr:rowOff>
    </xdr:to>
    <xdr:cxnSp macro="">
      <xdr:nvCxnSpPr>
        <xdr:cNvPr id="75365" name="直線コネクタ 108">
          <a:extLst>
            <a:ext uri="{FF2B5EF4-FFF2-40B4-BE49-F238E27FC236}">
              <a16:creationId xmlns:a16="http://schemas.microsoft.com/office/drawing/2014/main" id="{00000000-0008-0000-0500-000065260100}"/>
            </a:ext>
          </a:extLst>
        </xdr:cNvPr>
        <xdr:cNvCxnSpPr>
          <a:cxnSpLocks noChangeShapeType="1"/>
        </xdr:cNvCxnSpPr>
      </xdr:nvCxnSpPr>
      <xdr:spPr bwMode="auto">
        <a:xfrm>
          <a:off x="5562600" y="7324725"/>
          <a:ext cx="180975" cy="0"/>
        </a:xfrm>
        <a:prstGeom prst="line">
          <a:avLst/>
        </a:prstGeom>
        <a:noFill/>
        <a:ln w="190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oneCellAnchor>
    <xdr:from>
      <xdr:col>30</xdr:col>
      <xdr:colOff>25400</xdr:colOff>
      <xdr:row>33</xdr:row>
      <xdr:rowOff>74331</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998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333375</xdr:rowOff>
    </xdr:from>
    <xdr:to>
      <xdr:col>30</xdr:col>
      <xdr:colOff>28575</xdr:colOff>
      <xdr:row>33</xdr:row>
      <xdr:rowOff>333375</xdr:rowOff>
    </xdr:to>
    <xdr:cxnSp macro="">
      <xdr:nvCxnSpPr>
        <xdr:cNvPr id="75367" name="直線コネクタ 110">
          <a:extLst>
            <a:ext uri="{FF2B5EF4-FFF2-40B4-BE49-F238E27FC236}">
              <a16:creationId xmlns:a16="http://schemas.microsoft.com/office/drawing/2014/main" id="{00000000-0008-0000-0500-000067260100}"/>
            </a:ext>
          </a:extLst>
        </xdr:cNvPr>
        <xdr:cNvCxnSpPr>
          <a:cxnSpLocks noChangeShapeType="1"/>
        </xdr:cNvCxnSpPr>
      </xdr:nvCxnSpPr>
      <xdr:spPr bwMode="auto">
        <a:xfrm>
          <a:off x="5562600" y="6257925"/>
          <a:ext cx="180975" cy="0"/>
        </a:xfrm>
        <a:prstGeom prst="line">
          <a:avLst/>
        </a:prstGeom>
        <a:noFill/>
        <a:ln w="190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26</xdr:col>
      <xdr:colOff>47625</xdr:colOff>
      <xdr:row>36</xdr:row>
      <xdr:rowOff>47625</xdr:rowOff>
    </xdr:from>
    <xdr:to>
      <xdr:col>29</xdr:col>
      <xdr:colOff>123825</xdr:colOff>
      <xdr:row>36</xdr:row>
      <xdr:rowOff>66675</xdr:rowOff>
    </xdr:to>
    <xdr:cxnSp macro="">
      <xdr:nvCxnSpPr>
        <xdr:cNvPr id="75368" name="直線コネクタ 111">
          <a:extLst>
            <a:ext uri="{FF2B5EF4-FFF2-40B4-BE49-F238E27FC236}">
              <a16:creationId xmlns:a16="http://schemas.microsoft.com/office/drawing/2014/main" id="{00000000-0008-0000-0500-000068260100}"/>
            </a:ext>
          </a:extLst>
        </xdr:cNvPr>
        <xdr:cNvCxnSpPr>
          <a:cxnSpLocks noChangeShapeType="1"/>
        </xdr:cNvCxnSpPr>
      </xdr:nvCxnSpPr>
      <xdr:spPr bwMode="auto">
        <a:xfrm flipV="1">
          <a:off x="5000625" y="7000875"/>
          <a:ext cx="647700" cy="19050"/>
        </a:xfrm>
        <a:prstGeom prst="line">
          <a:avLst/>
        </a:prstGeom>
        <a:noFill/>
        <a:ln w="635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oneCellAnchor>
    <xdr:from>
      <xdr:col>30</xdr:col>
      <xdr:colOff>25400</xdr:colOff>
      <xdr:row>36</xdr:row>
      <xdr:rowOff>36491</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9897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47625</xdr:rowOff>
    </xdr:from>
    <xdr:to>
      <xdr:col>29</xdr:col>
      <xdr:colOff>180975</xdr:colOff>
      <xdr:row>36</xdr:row>
      <xdr:rowOff>152400</xdr:rowOff>
    </xdr:to>
    <xdr:sp macro="" textlink="">
      <xdr:nvSpPr>
        <xdr:cNvPr id="75370" name="フローチャート: 判断 113">
          <a:extLst>
            <a:ext uri="{FF2B5EF4-FFF2-40B4-BE49-F238E27FC236}">
              <a16:creationId xmlns:a16="http://schemas.microsoft.com/office/drawing/2014/main" id="{00000000-0008-0000-0500-00006A260100}"/>
            </a:ext>
          </a:extLst>
        </xdr:cNvPr>
        <xdr:cNvSpPr>
          <a:spLocks noChangeArrowheads="1"/>
        </xdr:cNvSpPr>
      </xdr:nvSpPr>
      <xdr:spPr bwMode="auto">
        <a:xfrm>
          <a:off x="5600700" y="7000875"/>
          <a:ext cx="104775" cy="104775"/>
        </a:xfrm>
        <a:prstGeom prst="flowChartDecision">
          <a:avLst/>
        </a:prstGeom>
        <a:solidFill>
          <a:srgbClr val="000080"/>
        </a:solidFill>
        <a:ln w="9525" algn="ctr">
          <a:solidFill>
            <a:srgbClr val="000080"/>
          </a:solidFill>
          <a:round/>
          <a:headEnd/>
          <a:tailEnd/>
        </a:ln>
      </xdr:spPr>
    </xdr:sp>
    <xdr:clientData/>
  </xdr:twoCellAnchor>
  <xdr:twoCellAnchor>
    <xdr:from>
      <xdr:col>22</xdr:col>
      <xdr:colOff>114300</xdr:colOff>
      <xdr:row>36</xdr:row>
      <xdr:rowOff>66675</xdr:rowOff>
    </xdr:from>
    <xdr:to>
      <xdr:col>26</xdr:col>
      <xdr:colOff>47625</xdr:colOff>
      <xdr:row>36</xdr:row>
      <xdr:rowOff>152400</xdr:rowOff>
    </xdr:to>
    <xdr:cxnSp macro="">
      <xdr:nvCxnSpPr>
        <xdr:cNvPr id="75371" name="直線コネクタ 114">
          <a:extLst>
            <a:ext uri="{FF2B5EF4-FFF2-40B4-BE49-F238E27FC236}">
              <a16:creationId xmlns:a16="http://schemas.microsoft.com/office/drawing/2014/main" id="{00000000-0008-0000-0500-00006B260100}"/>
            </a:ext>
          </a:extLst>
        </xdr:cNvPr>
        <xdr:cNvCxnSpPr>
          <a:cxnSpLocks noChangeShapeType="1"/>
        </xdr:cNvCxnSpPr>
      </xdr:nvCxnSpPr>
      <xdr:spPr bwMode="auto">
        <a:xfrm flipV="1">
          <a:off x="4305300" y="7019925"/>
          <a:ext cx="695325" cy="85725"/>
        </a:xfrm>
        <a:prstGeom prst="line">
          <a:avLst/>
        </a:prstGeom>
        <a:noFill/>
        <a:ln w="635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26</xdr:col>
      <xdr:colOff>0</xdr:colOff>
      <xdr:row>36</xdr:row>
      <xdr:rowOff>38100</xdr:rowOff>
    </xdr:from>
    <xdr:to>
      <xdr:col>26</xdr:col>
      <xdr:colOff>104775</xdr:colOff>
      <xdr:row>36</xdr:row>
      <xdr:rowOff>142875</xdr:rowOff>
    </xdr:to>
    <xdr:sp macro="" textlink="">
      <xdr:nvSpPr>
        <xdr:cNvPr id="75372" name="フローチャート: 判断 115">
          <a:extLst>
            <a:ext uri="{FF2B5EF4-FFF2-40B4-BE49-F238E27FC236}">
              <a16:creationId xmlns:a16="http://schemas.microsoft.com/office/drawing/2014/main" id="{00000000-0008-0000-0500-00006C260100}"/>
            </a:ext>
          </a:extLst>
        </xdr:cNvPr>
        <xdr:cNvSpPr>
          <a:spLocks noChangeArrowheads="1"/>
        </xdr:cNvSpPr>
      </xdr:nvSpPr>
      <xdr:spPr bwMode="auto">
        <a:xfrm>
          <a:off x="4953000" y="6991350"/>
          <a:ext cx="104775" cy="104775"/>
        </a:xfrm>
        <a:prstGeom prst="flowChartDecision">
          <a:avLst/>
        </a:prstGeom>
        <a:solidFill>
          <a:srgbClr val="000080"/>
        </a:solidFill>
        <a:ln w="9525" algn="ctr">
          <a:solidFill>
            <a:srgbClr val="000080"/>
          </a:solidFill>
          <a:round/>
          <a:headEnd/>
          <a:tailEnd/>
        </a:ln>
      </xdr:spPr>
    </xdr:sp>
    <xdr:clientData/>
  </xdr:twoCellAnchor>
  <xdr:oneCellAnchor>
    <xdr:from>
      <xdr:col>24</xdr:col>
      <xdr:colOff>50800</xdr:colOff>
      <xdr:row>36</xdr:row>
      <xdr:rowOff>128725</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70819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180975</xdr:colOff>
      <xdr:row>36</xdr:row>
      <xdr:rowOff>152400</xdr:rowOff>
    </xdr:from>
    <xdr:to>
      <xdr:col>22</xdr:col>
      <xdr:colOff>114300</xdr:colOff>
      <xdr:row>37</xdr:row>
      <xdr:rowOff>76200</xdr:rowOff>
    </xdr:to>
    <xdr:cxnSp macro="">
      <xdr:nvCxnSpPr>
        <xdr:cNvPr id="75374" name="直線コネクタ 117">
          <a:extLst>
            <a:ext uri="{FF2B5EF4-FFF2-40B4-BE49-F238E27FC236}">
              <a16:creationId xmlns:a16="http://schemas.microsoft.com/office/drawing/2014/main" id="{00000000-0008-0000-0500-00006E260100}"/>
            </a:ext>
          </a:extLst>
        </xdr:cNvPr>
        <xdr:cNvCxnSpPr>
          <a:cxnSpLocks noChangeShapeType="1"/>
        </xdr:cNvCxnSpPr>
      </xdr:nvCxnSpPr>
      <xdr:spPr bwMode="auto">
        <a:xfrm flipV="1">
          <a:off x="3609975" y="7105650"/>
          <a:ext cx="695325" cy="95250"/>
        </a:xfrm>
        <a:prstGeom prst="line">
          <a:avLst/>
        </a:prstGeom>
        <a:noFill/>
        <a:ln w="635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22</xdr:col>
      <xdr:colOff>66675</xdr:colOff>
      <xdr:row>36</xdr:row>
      <xdr:rowOff>47625</xdr:rowOff>
    </xdr:from>
    <xdr:to>
      <xdr:col>22</xdr:col>
      <xdr:colOff>161925</xdr:colOff>
      <xdr:row>36</xdr:row>
      <xdr:rowOff>152400</xdr:rowOff>
    </xdr:to>
    <xdr:sp macro="" textlink="">
      <xdr:nvSpPr>
        <xdr:cNvPr id="75375" name="フローチャート: 判断 118">
          <a:extLst>
            <a:ext uri="{FF2B5EF4-FFF2-40B4-BE49-F238E27FC236}">
              <a16:creationId xmlns:a16="http://schemas.microsoft.com/office/drawing/2014/main" id="{00000000-0008-0000-0500-00006F260100}"/>
            </a:ext>
          </a:extLst>
        </xdr:cNvPr>
        <xdr:cNvSpPr>
          <a:spLocks noChangeArrowheads="1"/>
        </xdr:cNvSpPr>
      </xdr:nvSpPr>
      <xdr:spPr bwMode="auto">
        <a:xfrm>
          <a:off x="4257675" y="7000875"/>
          <a:ext cx="95250" cy="104775"/>
        </a:xfrm>
        <a:prstGeom prst="flowChartDecision">
          <a:avLst/>
        </a:prstGeom>
        <a:solidFill>
          <a:srgbClr val="000080"/>
        </a:solidFill>
        <a:ln w="9525" algn="ctr">
          <a:solidFill>
            <a:srgbClr val="000080"/>
          </a:solidFill>
          <a:round/>
          <a:headEnd/>
          <a:tailEnd/>
        </a:ln>
      </xdr:spPr>
    </xdr:sp>
    <xdr:clientData/>
  </xdr:twoCellAnchor>
  <xdr:oneCellAnchor>
    <xdr:from>
      <xdr:col>20</xdr:col>
      <xdr:colOff>114300</xdr:colOff>
      <xdr:row>35</xdr:row>
      <xdr:rowOff>158831</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6769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76200</xdr:rowOff>
    </xdr:from>
    <xdr:to>
      <xdr:col>18</xdr:col>
      <xdr:colOff>180975</xdr:colOff>
      <xdr:row>37</xdr:row>
      <xdr:rowOff>85725</xdr:rowOff>
    </xdr:to>
    <xdr:cxnSp macro="">
      <xdr:nvCxnSpPr>
        <xdr:cNvPr id="75377" name="直線コネクタ 120">
          <a:extLst>
            <a:ext uri="{FF2B5EF4-FFF2-40B4-BE49-F238E27FC236}">
              <a16:creationId xmlns:a16="http://schemas.microsoft.com/office/drawing/2014/main" id="{00000000-0008-0000-0500-000071260100}"/>
            </a:ext>
          </a:extLst>
        </xdr:cNvPr>
        <xdr:cNvCxnSpPr>
          <a:cxnSpLocks noChangeShapeType="1"/>
        </xdr:cNvCxnSpPr>
      </xdr:nvCxnSpPr>
      <xdr:spPr bwMode="auto">
        <a:xfrm flipV="1">
          <a:off x="2905125" y="7200900"/>
          <a:ext cx="704850" cy="9525"/>
        </a:xfrm>
        <a:prstGeom prst="line">
          <a:avLst/>
        </a:prstGeom>
        <a:noFill/>
        <a:ln w="635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18</xdr:col>
      <xdr:colOff>123825</xdr:colOff>
      <xdr:row>36</xdr:row>
      <xdr:rowOff>85725</xdr:rowOff>
    </xdr:from>
    <xdr:to>
      <xdr:col>19</xdr:col>
      <xdr:colOff>38100</xdr:colOff>
      <xdr:row>37</xdr:row>
      <xdr:rowOff>19050</xdr:rowOff>
    </xdr:to>
    <xdr:sp macro="" textlink="">
      <xdr:nvSpPr>
        <xdr:cNvPr id="75378" name="フローチャート: 判断 121">
          <a:extLst>
            <a:ext uri="{FF2B5EF4-FFF2-40B4-BE49-F238E27FC236}">
              <a16:creationId xmlns:a16="http://schemas.microsoft.com/office/drawing/2014/main" id="{00000000-0008-0000-0500-000072260100}"/>
            </a:ext>
          </a:extLst>
        </xdr:cNvPr>
        <xdr:cNvSpPr>
          <a:spLocks noChangeArrowheads="1"/>
        </xdr:cNvSpPr>
      </xdr:nvSpPr>
      <xdr:spPr bwMode="auto">
        <a:xfrm>
          <a:off x="3552825" y="7038975"/>
          <a:ext cx="104775" cy="104775"/>
        </a:xfrm>
        <a:prstGeom prst="flowChartDecision">
          <a:avLst/>
        </a:prstGeom>
        <a:solidFill>
          <a:srgbClr val="000080"/>
        </a:solidFill>
        <a:ln w="9525" algn="ctr">
          <a:solidFill>
            <a:srgbClr val="000080"/>
          </a:solidFill>
          <a:round/>
          <a:headEnd/>
          <a:tailEnd/>
        </a:ln>
      </xdr:spPr>
    </xdr:sp>
    <xdr:clientData/>
  </xdr:twoCellAnchor>
  <xdr:oneCellAnchor>
    <xdr:from>
      <xdr:col>16</xdr:col>
      <xdr:colOff>177800</xdr:colOff>
      <xdr:row>35</xdr:row>
      <xdr:rowOff>196721</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6807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133350</xdr:rowOff>
    </xdr:from>
    <xdr:to>
      <xdr:col>15</xdr:col>
      <xdr:colOff>104775</xdr:colOff>
      <xdr:row>37</xdr:row>
      <xdr:rowOff>57150</xdr:rowOff>
    </xdr:to>
    <xdr:sp macro="" textlink="">
      <xdr:nvSpPr>
        <xdr:cNvPr id="75380" name="フローチャート: 判断 123">
          <a:extLst>
            <a:ext uri="{FF2B5EF4-FFF2-40B4-BE49-F238E27FC236}">
              <a16:creationId xmlns:a16="http://schemas.microsoft.com/office/drawing/2014/main" id="{00000000-0008-0000-0500-000074260100}"/>
            </a:ext>
          </a:extLst>
        </xdr:cNvPr>
        <xdr:cNvSpPr>
          <a:spLocks noChangeArrowheads="1"/>
        </xdr:cNvSpPr>
      </xdr:nvSpPr>
      <xdr:spPr bwMode="auto">
        <a:xfrm>
          <a:off x="2857500" y="7086600"/>
          <a:ext cx="104775" cy="95250"/>
        </a:xfrm>
        <a:prstGeom prst="flowChartDecision">
          <a:avLst/>
        </a:prstGeom>
        <a:solidFill>
          <a:srgbClr val="000080"/>
        </a:solidFill>
        <a:ln w="9525" algn="ctr">
          <a:solidFill>
            <a:srgbClr val="000080"/>
          </a:solidFill>
          <a:round/>
          <a:headEnd/>
          <a:tailEnd/>
        </a:ln>
      </xdr:spPr>
    </xdr:sp>
    <xdr:clientData/>
  </xdr:twoCellAnchor>
  <xdr:oneCellAnchor>
    <xdr:from>
      <xdr:col>13</xdr:col>
      <xdr:colOff>50800</xdr:colOff>
      <xdr:row>35</xdr:row>
      <xdr:rowOff>242098</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6852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0</xdr:rowOff>
    </xdr:from>
    <xdr:to>
      <xdr:col>29</xdr:col>
      <xdr:colOff>180975</xdr:colOff>
      <xdr:row>36</xdr:row>
      <xdr:rowOff>104775</xdr:rowOff>
    </xdr:to>
    <xdr:sp macro="" textlink="">
      <xdr:nvSpPr>
        <xdr:cNvPr id="75387" name="楕円 130">
          <a:extLst>
            <a:ext uri="{FF2B5EF4-FFF2-40B4-BE49-F238E27FC236}">
              <a16:creationId xmlns:a16="http://schemas.microsoft.com/office/drawing/2014/main" id="{00000000-0008-0000-0500-00007B260100}"/>
            </a:ext>
          </a:extLst>
        </xdr:cNvPr>
        <xdr:cNvSpPr>
          <a:spLocks noChangeArrowheads="1"/>
        </xdr:cNvSpPr>
      </xdr:nvSpPr>
      <xdr:spPr bwMode="auto">
        <a:xfrm>
          <a:off x="5600700" y="6953250"/>
          <a:ext cx="104775" cy="104775"/>
        </a:xfrm>
        <a:prstGeom prst="ellipse">
          <a:avLst/>
        </a:prstGeom>
        <a:solidFill>
          <a:srgbClr val="FF0000"/>
        </a:solidFill>
        <a:ln w="9525" algn="ctr">
          <a:solidFill>
            <a:srgbClr val="FF0000"/>
          </a:solidFill>
          <a:round/>
          <a:headEnd/>
          <a:tailEnd/>
        </a:ln>
      </xdr:spPr>
    </xdr:sp>
    <xdr:clientData/>
  </xdr:twoCellAnchor>
  <xdr:oneCellAnchor>
    <xdr:from>
      <xdr:col>30</xdr:col>
      <xdr:colOff>25400</xdr:colOff>
      <xdr:row>35</xdr:row>
      <xdr:rowOff>188892</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6799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19050</xdr:rowOff>
    </xdr:from>
    <xdr:to>
      <xdr:col>26</xdr:col>
      <xdr:colOff>104775</xdr:colOff>
      <xdr:row>36</xdr:row>
      <xdr:rowOff>114300</xdr:rowOff>
    </xdr:to>
    <xdr:sp macro="" textlink="">
      <xdr:nvSpPr>
        <xdr:cNvPr id="75389" name="楕円 132">
          <a:extLst>
            <a:ext uri="{FF2B5EF4-FFF2-40B4-BE49-F238E27FC236}">
              <a16:creationId xmlns:a16="http://schemas.microsoft.com/office/drawing/2014/main" id="{00000000-0008-0000-0500-00007D260100}"/>
            </a:ext>
          </a:extLst>
        </xdr:cNvPr>
        <xdr:cNvSpPr>
          <a:spLocks noChangeArrowheads="1"/>
        </xdr:cNvSpPr>
      </xdr:nvSpPr>
      <xdr:spPr bwMode="auto">
        <a:xfrm>
          <a:off x="4953000" y="6972300"/>
          <a:ext cx="104775" cy="95250"/>
        </a:xfrm>
        <a:prstGeom prst="ellipse">
          <a:avLst/>
        </a:prstGeom>
        <a:solidFill>
          <a:srgbClr val="FF0000"/>
        </a:solidFill>
        <a:ln w="9525" algn="ctr">
          <a:solidFill>
            <a:srgbClr val="FF0000"/>
          </a:solidFill>
          <a:round/>
          <a:headEnd/>
          <a:tailEnd/>
        </a:ln>
      </xdr:spPr>
    </xdr:sp>
    <xdr:clientData/>
  </xdr:twoCellAnchor>
  <xdr:oneCellAnchor>
    <xdr:from>
      <xdr:col>24</xdr:col>
      <xdr:colOff>50800</xdr:colOff>
      <xdr:row>35</xdr:row>
      <xdr:rowOff>126331</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67366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66675</xdr:colOff>
      <xdr:row>36</xdr:row>
      <xdr:rowOff>104775</xdr:rowOff>
    </xdr:from>
    <xdr:to>
      <xdr:col>22</xdr:col>
      <xdr:colOff>161925</xdr:colOff>
      <xdr:row>37</xdr:row>
      <xdr:rowOff>38100</xdr:rowOff>
    </xdr:to>
    <xdr:sp macro="" textlink="">
      <xdr:nvSpPr>
        <xdr:cNvPr id="75391" name="楕円 134">
          <a:extLst>
            <a:ext uri="{FF2B5EF4-FFF2-40B4-BE49-F238E27FC236}">
              <a16:creationId xmlns:a16="http://schemas.microsoft.com/office/drawing/2014/main" id="{00000000-0008-0000-0500-00007F260100}"/>
            </a:ext>
          </a:extLst>
        </xdr:cNvPr>
        <xdr:cNvSpPr>
          <a:spLocks noChangeArrowheads="1"/>
        </xdr:cNvSpPr>
      </xdr:nvSpPr>
      <xdr:spPr bwMode="auto">
        <a:xfrm>
          <a:off x="4257675" y="7058025"/>
          <a:ext cx="95250" cy="104775"/>
        </a:xfrm>
        <a:prstGeom prst="ellipse">
          <a:avLst/>
        </a:prstGeom>
        <a:solidFill>
          <a:srgbClr val="FF0000"/>
        </a:solidFill>
        <a:ln w="9525" algn="ctr">
          <a:solidFill>
            <a:srgbClr val="FF0000"/>
          </a:solidFill>
          <a:round/>
          <a:headEnd/>
          <a:tailEnd/>
        </a:ln>
      </xdr:spPr>
    </xdr:sp>
    <xdr:clientData/>
  </xdr:twoCellAnchor>
  <xdr:oneCellAnchor>
    <xdr:from>
      <xdr:col>20</xdr:col>
      <xdr:colOff>114300</xdr:colOff>
      <xdr:row>37</xdr:row>
      <xdr:rowOff>20559</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7145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123825</xdr:colOff>
      <xdr:row>37</xdr:row>
      <xdr:rowOff>19050</xdr:rowOff>
    </xdr:from>
    <xdr:to>
      <xdr:col>19</xdr:col>
      <xdr:colOff>38100</xdr:colOff>
      <xdr:row>37</xdr:row>
      <xdr:rowOff>123825</xdr:rowOff>
    </xdr:to>
    <xdr:sp macro="" textlink="">
      <xdr:nvSpPr>
        <xdr:cNvPr id="75393" name="楕円 136">
          <a:extLst>
            <a:ext uri="{FF2B5EF4-FFF2-40B4-BE49-F238E27FC236}">
              <a16:creationId xmlns:a16="http://schemas.microsoft.com/office/drawing/2014/main" id="{00000000-0008-0000-0500-000081260100}"/>
            </a:ext>
          </a:extLst>
        </xdr:cNvPr>
        <xdr:cNvSpPr>
          <a:spLocks noChangeArrowheads="1"/>
        </xdr:cNvSpPr>
      </xdr:nvSpPr>
      <xdr:spPr bwMode="auto">
        <a:xfrm>
          <a:off x="3552825" y="7143750"/>
          <a:ext cx="104775" cy="104775"/>
        </a:xfrm>
        <a:prstGeom prst="ellipse">
          <a:avLst/>
        </a:prstGeom>
        <a:solidFill>
          <a:srgbClr val="FF0000"/>
        </a:solidFill>
        <a:ln w="9525" algn="ctr">
          <a:solidFill>
            <a:srgbClr val="FF0000"/>
          </a:solidFill>
          <a:round/>
          <a:headEnd/>
          <a:tailEnd/>
        </a:ln>
      </xdr:spPr>
    </xdr:sp>
    <xdr:clientData/>
  </xdr:twoCellAnchor>
  <xdr:oneCellAnchor>
    <xdr:from>
      <xdr:col>16</xdr:col>
      <xdr:colOff>177800</xdr:colOff>
      <xdr:row>37</xdr:row>
      <xdr:rowOff>108970</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7233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38100</xdr:rowOff>
    </xdr:from>
    <xdr:to>
      <xdr:col>15</xdr:col>
      <xdr:colOff>104775</xdr:colOff>
      <xdr:row>37</xdr:row>
      <xdr:rowOff>133350</xdr:rowOff>
    </xdr:to>
    <xdr:sp macro="" textlink="">
      <xdr:nvSpPr>
        <xdr:cNvPr id="75395" name="楕円 138">
          <a:extLst>
            <a:ext uri="{FF2B5EF4-FFF2-40B4-BE49-F238E27FC236}">
              <a16:creationId xmlns:a16="http://schemas.microsoft.com/office/drawing/2014/main" id="{00000000-0008-0000-0500-000083260100}"/>
            </a:ext>
          </a:extLst>
        </xdr:cNvPr>
        <xdr:cNvSpPr>
          <a:spLocks noChangeArrowheads="1"/>
        </xdr:cNvSpPr>
      </xdr:nvSpPr>
      <xdr:spPr bwMode="auto">
        <a:xfrm>
          <a:off x="2857500" y="7162800"/>
          <a:ext cx="104775" cy="95250"/>
        </a:xfrm>
        <a:prstGeom prst="ellipse">
          <a:avLst/>
        </a:prstGeom>
        <a:solidFill>
          <a:srgbClr val="FF0000"/>
        </a:solidFill>
        <a:ln w="9525" algn="ctr">
          <a:solidFill>
            <a:srgbClr val="FF0000"/>
          </a:solidFill>
          <a:round/>
          <a:headEnd/>
          <a:tailEnd/>
        </a:ln>
      </xdr:spPr>
    </xdr:sp>
    <xdr:clientData/>
  </xdr:twoCellAnchor>
  <xdr:oneCellAnchor>
    <xdr:from>
      <xdr:col>13</xdr:col>
      <xdr:colOff>50800</xdr:colOff>
      <xdr:row>37</xdr:row>
      <xdr:rowOff>120172</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7244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新潟県聖籠町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lnSpc>
              <a:spcPts val="1300"/>
            </a:lnSpc>
          </a:pPr>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lnSpc>
              <a:spcPts val="1300"/>
            </a:lnSpc>
          </a:pPr>
          <a:r>
            <a:rPr kumimoji="1" lang="en-US" altLang="ja-JP" sz="1100" b="1">
              <a:solidFill>
                <a:srgbClr val="000000"/>
              </a:solidFill>
              <a:latin typeface="ＭＳ ゴシック" panose="020B0609070205080204" pitchFamily="49" charset="-128"/>
              <a:ea typeface="ＭＳ ゴシック" panose="020B0609070205080204" pitchFamily="49" charset="-128"/>
            </a:rPr>
            <a:t>14,365
14,147
37.58
7,240,996
6,741,845
489,471
4,693,927
2,912,648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lnSpc>
              <a:spcPts val="1300"/>
            </a:lnSpc>
          </a:pPr>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lnSpc>
              <a:spcPts val="1300"/>
            </a:lnSpc>
          </a:pPr>
          <a:r>
            <a:rPr kumimoji="1" lang="en-US" altLang="ja-JP" sz="1100" b="1">
              <a:solidFill>
                <a:srgbClr val="000000"/>
              </a:solidFill>
              <a:latin typeface="ＭＳ ゴシック" panose="020B0609070205080204" pitchFamily="49" charset="-128"/>
              <a:ea typeface="ＭＳ ゴシック" panose="020B0609070205080204" pitchFamily="49" charset="-128"/>
            </a:rPr>
            <a:t>-
-
8.5
44.2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lnSpc>
              <a:spcPts val="1300"/>
            </a:lnSpc>
          </a:pPr>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104775</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935061"/>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272971"/>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601357"/>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782457"/>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102252</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717796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1559</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72348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2458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102252</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76282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2988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48307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a:extLst>
            <a:ext uri="{FF2B5EF4-FFF2-40B4-BE49-F238E27FC236}">
              <a16:creationId xmlns:a16="http://schemas.microsoft.com/office/drawing/2014/main" id="{00000000-0008-0000-06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61595</xdr:colOff>
      <xdr:row>30</xdr:row>
      <xdr:rowOff>145516</xdr:rowOff>
    </xdr:from>
    <xdr:to>
      <xdr:col>24</xdr:col>
      <xdr:colOff>62865</xdr:colOff>
      <xdr:row>39</xdr:row>
      <xdr:rowOff>10513</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flipV="1">
          <a:off x="4633595" y="5289016"/>
          <a:ext cx="1270" cy="1408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104775</xdr:colOff>
      <xdr:row>39</xdr:row>
      <xdr:rowOff>4815</xdr:rowOff>
    </xdr:from>
    <xdr:ext cx="534377" cy="259045"/>
    <xdr:sp macro="" textlink="">
      <xdr:nvSpPr>
        <xdr:cNvPr id="55" name="人件費最小値テキスト">
          <a:extLst>
            <a:ext uri="{FF2B5EF4-FFF2-40B4-BE49-F238E27FC236}">
              <a16:creationId xmlns:a16="http://schemas.microsoft.com/office/drawing/2014/main" id="{00000000-0008-0000-0600-000037000000}"/>
            </a:ext>
          </a:extLst>
        </xdr:cNvPr>
        <xdr:cNvSpPr txBox="1"/>
      </xdr:nvSpPr>
      <xdr:spPr>
        <a:xfrm>
          <a:off x="4676775" y="6903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10513</xdr:rowOff>
    </xdr:from>
    <xdr:to>
      <xdr:col>24</xdr:col>
      <xdr:colOff>152400</xdr:colOff>
      <xdr:row>39</xdr:row>
      <xdr:rowOff>10513</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a:off x="4546600" y="6697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104775</xdr:colOff>
      <xdr:row>29</xdr:row>
      <xdr:rowOff>92193</xdr:rowOff>
    </xdr:from>
    <xdr:ext cx="599010" cy="259045"/>
    <xdr:sp macro="" textlink="">
      <xdr:nvSpPr>
        <xdr:cNvPr id="57" name="人件費最大値テキスト">
          <a:extLst>
            <a:ext uri="{FF2B5EF4-FFF2-40B4-BE49-F238E27FC236}">
              <a16:creationId xmlns:a16="http://schemas.microsoft.com/office/drawing/2014/main" id="{00000000-0008-0000-0600-000039000000}"/>
            </a:ext>
          </a:extLst>
        </xdr:cNvPr>
        <xdr:cNvSpPr txBox="1"/>
      </xdr:nvSpPr>
      <xdr:spPr>
        <a:xfrm>
          <a:off x="4676775" y="5222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145516</xdr:rowOff>
    </xdr:from>
    <xdr:to>
      <xdr:col>24</xdr:col>
      <xdr:colOff>152400</xdr:colOff>
      <xdr:row>30</xdr:row>
      <xdr:rowOff>145516</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5289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125271</xdr:rowOff>
    </xdr:from>
    <xdr:to>
      <xdr:col>24</xdr:col>
      <xdr:colOff>63500</xdr:colOff>
      <xdr:row>36</xdr:row>
      <xdr:rowOff>130337</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flipV="1">
          <a:off x="3797300" y="6297471"/>
          <a:ext cx="838200" cy="5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104775</xdr:colOff>
      <xdr:row>36</xdr:row>
      <xdr:rowOff>66129</xdr:rowOff>
    </xdr:from>
    <xdr:ext cx="534377" cy="259045"/>
    <xdr:sp macro="" textlink="">
      <xdr:nvSpPr>
        <xdr:cNvPr id="60" name="人件費平均値テキスト">
          <a:extLst>
            <a:ext uri="{FF2B5EF4-FFF2-40B4-BE49-F238E27FC236}">
              <a16:creationId xmlns:a16="http://schemas.microsoft.com/office/drawing/2014/main" id="{00000000-0008-0000-0600-00003C000000}"/>
            </a:ext>
          </a:extLst>
        </xdr:cNvPr>
        <xdr:cNvSpPr txBox="1"/>
      </xdr:nvSpPr>
      <xdr:spPr>
        <a:xfrm>
          <a:off x="4676775" y="64342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87702</xdr:rowOff>
    </xdr:from>
    <xdr:to>
      <xdr:col>24</xdr:col>
      <xdr:colOff>114300</xdr:colOff>
      <xdr:row>37</xdr:row>
      <xdr:rowOff>17852</xdr:rowOff>
    </xdr:to>
    <xdr:sp macro="" textlink="">
      <xdr:nvSpPr>
        <xdr:cNvPr id="61" name="フローチャート: 判断 60">
          <a:extLst>
            <a:ext uri="{FF2B5EF4-FFF2-40B4-BE49-F238E27FC236}">
              <a16:creationId xmlns:a16="http://schemas.microsoft.com/office/drawing/2014/main" id="{00000000-0008-0000-0600-00003D000000}"/>
            </a:ext>
          </a:extLst>
        </xdr:cNvPr>
        <xdr:cNvSpPr/>
      </xdr:nvSpPr>
      <xdr:spPr>
        <a:xfrm>
          <a:off x="4584700" y="6259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50800</xdr:colOff>
      <xdr:row>36</xdr:row>
      <xdr:rowOff>130337</xdr:rowOff>
    </xdr:from>
    <xdr:to>
      <xdr:col>19</xdr:col>
      <xdr:colOff>177800</xdr:colOff>
      <xdr:row>36</xdr:row>
      <xdr:rowOff>151514</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flipV="1">
          <a:off x="2908300" y="6302537"/>
          <a:ext cx="889000" cy="21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94057</xdr:rowOff>
    </xdr:from>
    <xdr:to>
      <xdr:col>20</xdr:col>
      <xdr:colOff>38100</xdr:colOff>
      <xdr:row>37</xdr:row>
      <xdr:rowOff>24207</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3746500" y="6266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101111</xdr:colOff>
      <xdr:row>37</xdr:row>
      <xdr:rowOff>5809</xdr:rowOff>
    </xdr:from>
    <xdr:ext cx="534377" cy="259045"/>
    <xdr:sp macro="" textlink="">
      <xdr:nvSpPr>
        <xdr:cNvPr id="64" name="テキスト ボックス 63">
          <a:extLst>
            <a:ext uri="{FF2B5EF4-FFF2-40B4-BE49-F238E27FC236}">
              <a16:creationId xmlns:a16="http://schemas.microsoft.com/office/drawing/2014/main" id="{00000000-0008-0000-0600-000040000000}"/>
            </a:ext>
          </a:extLst>
        </xdr:cNvPr>
        <xdr:cNvSpPr txBox="1"/>
      </xdr:nvSpPr>
      <xdr:spPr>
        <a:xfrm>
          <a:off x="3530111" y="6550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147162</xdr:rowOff>
    </xdr:from>
    <xdr:to>
      <xdr:col>15</xdr:col>
      <xdr:colOff>50800</xdr:colOff>
      <xdr:row>36</xdr:row>
      <xdr:rowOff>151514</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a:off x="2019300" y="6319362"/>
          <a:ext cx="889000" cy="4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110388</xdr:rowOff>
    </xdr:from>
    <xdr:to>
      <xdr:col>15</xdr:col>
      <xdr:colOff>101600</xdr:colOff>
      <xdr:row>37</xdr:row>
      <xdr:rowOff>40538</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2857500" y="6282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13</xdr:col>
      <xdr:colOff>164611</xdr:colOff>
      <xdr:row>37</xdr:row>
      <xdr:rowOff>31665</xdr:rowOff>
    </xdr:from>
    <xdr:ext cx="534377"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2641111" y="6576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126880</xdr:rowOff>
    </xdr:from>
    <xdr:to>
      <xdr:col>10</xdr:col>
      <xdr:colOff>114300</xdr:colOff>
      <xdr:row>36</xdr:row>
      <xdr:rowOff>147162</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a:off x="1130300" y="6299080"/>
          <a:ext cx="889000" cy="20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121462</xdr:rowOff>
    </xdr:from>
    <xdr:to>
      <xdr:col>10</xdr:col>
      <xdr:colOff>165100</xdr:colOff>
      <xdr:row>37</xdr:row>
      <xdr:rowOff>51612</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1968500" y="6293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37611</xdr:colOff>
      <xdr:row>37</xdr:row>
      <xdr:rowOff>42739</xdr:rowOff>
    </xdr:from>
    <xdr:ext cx="534377"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1752111" y="6587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100540</xdr:rowOff>
    </xdr:from>
    <xdr:to>
      <xdr:col>6</xdr:col>
      <xdr:colOff>38100</xdr:colOff>
      <xdr:row>37</xdr:row>
      <xdr:rowOff>30690</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079500" y="627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xdr:col>
      <xdr:colOff>101111</xdr:colOff>
      <xdr:row>37</xdr:row>
      <xdr:rowOff>12292</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863111" y="6557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74471</xdr:rowOff>
    </xdr:from>
    <xdr:to>
      <xdr:col>24</xdr:col>
      <xdr:colOff>114300</xdr:colOff>
      <xdr:row>37</xdr:row>
      <xdr:rowOff>4621</xdr:rowOff>
    </xdr:to>
    <xdr:sp macro="" textlink="">
      <xdr:nvSpPr>
        <xdr:cNvPr id="78" name="楕円 77">
          <a:extLst>
            <a:ext uri="{FF2B5EF4-FFF2-40B4-BE49-F238E27FC236}">
              <a16:creationId xmlns:a16="http://schemas.microsoft.com/office/drawing/2014/main" id="{00000000-0008-0000-0600-00004E000000}"/>
            </a:ext>
          </a:extLst>
        </xdr:cNvPr>
        <xdr:cNvSpPr/>
      </xdr:nvSpPr>
      <xdr:spPr>
        <a:xfrm>
          <a:off x="4584700" y="6246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24</xdr:col>
      <xdr:colOff>104775</xdr:colOff>
      <xdr:row>35</xdr:row>
      <xdr:rowOff>97348</xdr:rowOff>
    </xdr:from>
    <xdr:ext cx="534377" cy="259045"/>
    <xdr:sp macro="" textlink="">
      <xdr:nvSpPr>
        <xdr:cNvPr id="79" name="人件費該当値テキスト">
          <a:extLst>
            <a:ext uri="{FF2B5EF4-FFF2-40B4-BE49-F238E27FC236}">
              <a16:creationId xmlns:a16="http://schemas.microsoft.com/office/drawing/2014/main" id="{00000000-0008-0000-0600-00004F000000}"/>
            </a:ext>
          </a:extLst>
        </xdr:cNvPr>
        <xdr:cNvSpPr txBox="1"/>
      </xdr:nvSpPr>
      <xdr:spPr>
        <a:xfrm>
          <a:off x="4676775" y="6288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79537</xdr:rowOff>
    </xdr:from>
    <xdr:to>
      <xdr:col>20</xdr:col>
      <xdr:colOff>38100</xdr:colOff>
      <xdr:row>37</xdr:row>
      <xdr:rowOff>9687</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3746500" y="6251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101111</xdr:colOff>
      <xdr:row>35</xdr:row>
      <xdr:rowOff>26214</xdr:rowOff>
    </xdr:from>
    <xdr:ext cx="534377"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3530111" y="6217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100714</xdr:rowOff>
    </xdr:from>
    <xdr:to>
      <xdr:col>15</xdr:col>
      <xdr:colOff>101600</xdr:colOff>
      <xdr:row>37</xdr:row>
      <xdr:rowOff>30864</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2857500" y="627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13</xdr:col>
      <xdr:colOff>164611</xdr:colOff>
      <xdr:row>35</xdr:row>
      <xdr:rowOff>56916</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2641111" y="6248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96362</xdr:rowOff>
    </xdr:from>
    <xdr:to>
      <xdr:col>10</xdr:col>
      <xdr:colOff>165100</xdr:colOff>
      <xdr:row>37</xdr:row>
      <xdr:rowOff>26512</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1968500" y="6268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37611</xdr:colOff>
      <xdr:row>35</xdr:row>
      <xdr:rowOff>52564</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1752111" y="6243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76080</xdr:rowOff>
    </xdr:from>
    <xdr:to>
      <xdr:col>6</xdr:col>
      <xdr:colOff>38100</xdr:colOff>
      <xdr:row>37</xdr:row>
      <xdr:rowOff>6230</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079500" y="624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xdr:col>
      <xdr:colOff>101111</xdr:colOff>
      <xdr:row>35</xdr:row>
      <xdr:rowOff>13232</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863111" y="6204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600-000060000000}"/>
            </a:ext>
          </a:extLst>
        </xdr:cNvPr>
        <xdr:cNvSpPr txBox="1"/>
      </xdr:nvSpPr>
      <xdr:spPr>
        <a:xfrm>
          <a:off x="723900" y="8320314"/>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9" name="テキスト ボックス 98">
          <a:extLst>
            <a:ext uri="{FF2B5EF4-FFF2-40B4-BE49-F238E27FC236}">
              <a16:creationId xmlns:a16="http://schemas.microsoft.com/office/drawing/2014/main" id="{00000000-0008-0000-0600-000063000000}"/>
            </a:ext>
          </a:extLst>
        </xdr:cNvPr>
        <xdr:cNvSpPr txBox="1"/>
      </xdr:nvSpPr>
      <xdr:spPr>
        <a:xfrm>
          <a:off x="513214" y="10251820"/>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166581" y="97837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102252</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30068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50</xdr:row>
      <xdr:rowOff>1559</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884620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3685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物件費グラフ枠">
          <a:extLst>
            <a:ext uri="{FF2B5EF4-FFF2-40B4-BE49-F238E27FC236}">
              <a16:creationId xmlns:a16="http://schemas.microsoft.com/office/drawing/2014/main" id="{00000000-0008-0000-0600-00006C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61595</xdr:colOff>
      <xdr:row>51</xdr:row>
      <xdr:rowOff>162222</xdr:rowOff>
    </xdr:from>
    <xdr:to>
      <xdr:col>24</xdr:col>
      <xdr:colOff>62865</xdr:colOff>
      <xdr:row>57</xdr:row>
      <xdr:rowOff>114257</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flipV="1">
          <a:off x="4633595" y="8906172"/>
          <a:ext cx="1270" cy="980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104775</xdr:colOff>
      <xdr:row>57</xdr:row>
      <xdr:rowOff>108559</xdr:rowOff>
    </xdr:from>
    <xdr:ext cx="534377" cy="259045"/>
    <xdr:sp macro="" textlink="">
      <xdr:nvSpPr>
        <xdr:cNvPr id="110" name="物件費最小値テキスト">
          <a:extLst>
            <a:ext uri="{FF2B5EF4-FFF2-40B4-BE49-F238E27FC236}">
              <a16:creationId xmlns:a16="http://schemas.microsoft.com/office/drawing/2014/main" id="{00000000-0008-0000-0600-00006E000000}"/>
            </a:ext>
          </a:extLst>
        </xdr:cNvPr>
        <xdr:cNvSpPr txBox="1"/>
      </xdr:nvSpPr>
      <xdr:spPr>
        <a:xfrm>
          <a:off x="4676775" y="10191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114257</xdr:rowOff>
    </xdr:from>
    <xdr:to>
      <xdr:col>24</xdr:col>
      <xdr:colOff>152400</xdr:colOff>
      <xdr:row>57</xdr:row>
      <xdr:rowOff>114257</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4546600" y="9886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104775</xdr:colOff>
      <xdr:row>50</xdr:row>
      <xdr:rowOff>108899</xdr:rowOff>
    </xdr:from>
    <xdr:ext cx="599010" cy="259045"/>
    <xdr:sp macro="" textlink="">
      <xdr:nvSpPr>
        <xdr:cNvPr id="112" name="物件費最大値テキスト">
          <a:extLst>
            <a:ext uri="{FF2B5EF4-FFF2-40B4-BE49-F238E27FC236}">
              <a16:creationId xmlns:a16="http://schemas.microsoft.com/office/drawing/2014/main" id="{00000000-0008-0000-0600-000070000000}"/>
            </a:ext>
          </a:extLst>
        </xdr:cNvPr>
        <xdr:cNvSpPr txBox="1"/>
      </xdr:nvSpPr>
      <xdr:spPr>
        <a:xfrm>
          <a:off x="4676775" y="8953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257,574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162222</xdr:rowOff>
    </xdr:from>
    <xdr:to>
      <xdr:col>24</xdr:col>
      <xdr:colOff>152400</xdr:colOff>
      <xdr:row>51</xdr:row>
      <xdr:rowOff>162222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4546600" y="8906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140779</xdr:rowOff>
    </xdr:from>
    <xdr:to>
      <xdr:col>24</xdr:col>
      <xdr:colOff>63500</xdr:colOff>
      <xdr:row>55</xdr:row>
      <xdr:rowOff>151075</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3797300" y="9570529"/>
          <a:ext cx="838200" cy="10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104775</xdr:colOff>
      <xdr:row>56</xdr:row>
      <xdr:rowOff>8800</xdr:rowOff>
    </xdr:from>
    <xdr:ext cx="534377" cy="259045"/>
    <xdr:sp macro="" textlink="">
      <xdr:nvSpPr>
        <xdr:cNvPr id="115" name="物件費平均値テキスト">
          <a:extLst>
            <a:ext uri="{FF2B5EF4-FFF2-40B4-BE49-F238E27FC236}">
              <a16:creationId xmlns:a16="http://schemas.microsoft.com/office/drawing/2014/main" id="{00000000-0008-0000-0600-000073000000}"/>
            </a:ext>
          </a:extLst>
        </xdr:cNvPr>
        <xdr:cNvSpPr txBox="1"/>
      </xdr:nvSpPr>
      <xdr:spPr>
        <a:xfrm>
          <a:off x="4676775" y="99148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39898</xdr:rowOff>
    </xdr:from>
    <xdr:to>
      <xdr:col>24</xdr:col>
      <xdr:colOff>114300</xdr:colOff>
      <xdr:row>56</xdr:row>
      <xdr:rowOff>141498</xdr:rowOff>
    </xdr:to>
    <xdr:sp macro="" textlink="">
      <xdr:nvSpPr>
        <xdr:cNvPr id="116" name="フローチャート: 判断 115">
          <a:extLst>
            <a:ext uri="{FF2B5EF4-FFF2-40B4-BE49-F238E27FC236}">
              <a16:creationId xmlns:a16="http://schemas.microsoft.com/office/drawing/2014/main" id="{00000000-0008-0000-0600-000074000000}"/>
            </a:ext>
          </a:extLst>
        </xdr:cNvPr>
        <xdr:cNvSpPr/>
      </xdr:nvSpPr>
      <xdr:spPr>
        <a:xfrm>
          <a:off x="4584700" y="9641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50800</xdr:colOff>
      <xdr:row>55</xdr:row>
      <xdr:rowOff>111788</xdr:rowOff>
    </xdr:from>
    <xdr:to>
      <xdr:col>19</xdr:col>
      <xdr:colOff>177800</xdr:colOff>
      <xdr:row>55</xdr:row>
      <xdr:rowOff>151075</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2908300" y="9541538"/>
          <a:ext cx="889000" cy="39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41671</xdr:rowOff>
    </xdr:from>
    <xdr:to>
      <xdr:col>20</xdr:col>
      <xdr:colOff>38100</xdr:colOff>
      <xdr:row>56</xdr:row>
      <xdr:rowOff>143271</xdr:rowOff>
    </xdr:to>
    <xdr:sp macro="" textlink="">
      <xdr:nvSpPr>
        <xdr:cNvPr id="118" name="フローチャート: 判断 117">
          <a:extLst>
            <a:ext uri="{FF2B5EF4-FFF2-40B4-BE49-F238E27FC236}">
              <a16:creationId xmlns:a16="http://schemas.microsoft.com/office/drawing/2014/main" id="{00000000-0008-0000-0600-000076000000}"/>
            </a:ext>
          </a:extLst>
        </xdr:cNvPr>
        <xdr:cNvSpPr/>
      </xdr:nvSpPr>
      <xdr:spPr>
        <a:xfrm>
          <a:off x="3746500" y="9642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101111</xdr:colOff>
      <xdr:row>56</xdr:row>
      <xdr:rowOff>134398</xdr:rowOff>
    </xdr:from>
    <xdr:ext cx="534377" cy="259045"/>
    <xdr:sp macro="" textlink="">
      <xdr:nvSpPr>
        <xdr:cNvPr id="119" name="テキスト ボックス 118">
          <a:extLst>
            <a:ext uri="{FF2B5EF4-FFF2-40B4-BE49-F238E27FC236}">
              <a16:creationId xmlns:a16="http://schemas.microsoft.com/office/drawing/2014/main" id="{00000000-0008-0000-0600-000077000000}"/>
            </a:ext>
          </a:extLst>
        </xdr:cNvPr>
        <xdr:cNvSpPr txBox="1"/>
      </xdr:nvSpPr>
      <xdr:spPr>
        <a:xfrm>
          <a:off x="3530111" y="10040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111788</xdr:rowOff>
    </xdr:from>
    <xdr:to>
      <xdr:col>15</xdr:col>
      <xdr:colOff>50800</xdr:colOff>
      <xdr:row>55</xdr:row>
      <xdr:rowOff>121906</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2019300" y="9541538"/>
          <a:ext cx="889000" cy="10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32052</xdr:rowOff>
    </xdr:from>
    <xdr:to>
      <xdr:col>15</xdr:col>
      <xdr:colOff>101600</xdr:colOff>
      <xdr:row>56</xdr:row>
      <xdr:rowOff>133652</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2857500" y="9633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13</xdr:col>
      <xdr:colOff>164611</xdr:colOff>
      <xdr:row>56</xdr:row>
      <xdr:rowOff>124779</xdr:rowOff>
    </xdr:from>
    <xdr:ext cx="534377"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2641111" y="10030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59599</xdr:rowOff>
    </xdr:from>
    <xdr:to>
      <xdr:col>10</xdr:col>
      <xdr:colOff>114300</xdr:colOff>
      <xdr:row>55</xdr:row>
      <xdr:rowOff>121906</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a:off x="1130300" y="9489349"/>
          <a:ext cx="889000" cy="62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10709</xdr:rowOff>
    </xdr:from>
    <xdr:to>
      <xdr:col>10</xdr:col>
      <xdr:colOff>165100</xdr:colOff>
      <xdr:row>56</xdr:row>
      <xdr:rowOff>112309</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1968500" y="961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37611</xdr:colOff>
      <xdr:row>56</xdr:row>
      <xdr:rowOff>103436</xdr:rowOff>
    </xdr:from>
    <xdr:ext cx="534377"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1752111" y="10009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151148</xdr:rowOff>
    </xdr:from>
    <xdr:to>
      <xdr:col>6</xdr:col>
      <xdr:colOff>38100</xdr:colOff>
      <xdr:row>56</xdr:row>
      <xdr:rowOff>81298</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1079500" y="9580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xdr:col>
      <xdr:colOff>101111</xdr:colOff>
      <xdr:row>56</xdr:row>
      <xdr:rowOff>81950</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863111" y="9987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89979</xdr:rowOff>
    </xdr:from>
    <xdr:to>
      <xdr:col>24</xdr:col>
      <xdr:colOff>114300</xdr:colOff>
      <xdr:row>56</xdr:row>
      <xdr:rowOff>20129</xdr:rowOff>
    </xdr:to>
    <xdr:sp macro="" textlink="">
      <xdr:nvSpPr>
        <xdr:cNvPr id="133" name="楕円 132">
          <a:extLst>
            <a:ext uri="{FF2B5EF4-FFF2-40B4-BE49-F238E27FC236}">
              <a16:creationId xmlns:a16="http://schemas.microsoft.com/office/drawing/2014/main" id="{00000000-0008-0000-0600-000085000000}"/>
            </a:ext>
          </a:extLst>
        </xdr:cNvPr>
        <xdr:cNvSpPr/>
      </xdr:nvSpPr>
      <xdr:spPr>
        <a:xfrm>
          <a:off x="4584700" y="951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24</xdr:col>
      <xdr:colOff>104775</xdr:colOff>
      <xdr:row>54</xdr:row>
      <xdr:rowOff>103331</xdr:rowOff>
    </xdr:from>
    <xdr:ext cx="599010" cy="259045"/>
    <xdr:sp macro="" textlink="">
      <xdr:nvSpPr>
        <xdr:cNvPr id="134" name="物件費該当値テキスト">
          <a:extLst>
            <a:ext uri="{FF2B5EF4-FFF2-40B4-BE49-F238E27FC236}">
              <a16:creationId xmlns:a16="http://schemas.microsoft.com/office/drawing/2014/main" id="{00000000-0008-0000-0600-000086000000}"/>
            </a:ext>
          </a:extLst>
        </xdr:cNvPr>
        <xdr:cNvSpPr txBox="1"/>
      </xdr:nvSpPr>
      <xdr:spPr>
        <a:xfrm>
          <a:off x="4676775" y="9655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100275</xdr:rowOff>
    </xdr:from>
    <xdr:to>
      <xdr:col>20</xdr:col>
      <xdr:colOff>38100</xdr:colOff>
      <xdr:row>56</xdr:row>
      <xdr:rowOff>30425</xdr:rowOff>
    </xdr:to>
    <xdr:sp macro="" textlink="">
      <xdr:nvSpPr>
        <xdr:cNvPr id="135" name="楕円 134">
          <a:extLst>
            <a:ext uri="{FF2B5EF4-FFF2-40B4-BE49-F238E27FC236}">
              <a16:creationId xmlns:a16="http://schemas.microsoft.com/office/drawing/2014/main" id="{00000000-0008-0000-0600-000087000000}"/>
            </a:ext>
          </a:extLst>
        </xdr:cNvPr>
        <xdr:cNvSpPr/>
      </xdr:nvSpPr>
      <xdr:spPr>
        <a:xfrm>
          <a:off x="3746500" y="9530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68795</xdr:colOff>
      <xdr:row>54</xdr:row>
      <xdr:rowOff>56477</xdr:rowOff>
    </xdr:from>
    <xdr:ext cx="59901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497795" y="9608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60988</xdr:rowOff>
    </xdr:from>
    <xdr:to>
      <xdr:col>15</xdr:col>
      <xdr:colOff>101600</xdr:colOff>
      <xdr:row>55</xdr:row>
      <xdr:rowOff>162588</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2857500" y="9490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13</xdr:col>
      <xdr:colOff>132295</xdr:colOff>
      <xdr:row>54</xdr:row>
      <xdr:rowOff>7665</xdr:rowOff>
    </xdr:from>
    <xdr:ext cx="59901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2608795" y="9559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71106</xdr:rowOff>
    </xdr:from>
    <xdr:to>
      <xdr:col>10</xdr:col>
      <xdr:colOff>165100</xdr:colOff>
      <xdr:row>56</xdr:row>
      <xdr:rowOff>1256</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1968500" y="9500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5295</xdr:colOff>
      <xdr:row>54</xdr:row>
      <xdr:rowOff>8258</xdr:rowOff>
    </xdr:from>
    <xdr:ext cx="59901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719795" y="9560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8799</xdr:rowOff>
    </xdr:from>
    <xdr:to>
      <xdr:col>6</xdr:col>
      <xdr:colOff>38100</xdr:colOff>
      <xdr:row>55</xdr:row>
      <xdr:rowOff>110399</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1079500" y="9438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xdr:col>
      <xdr:colOff>68795</xdr:colOff>
      <xdr:row>53</xdr:row>
      <xdr:rowOff>126926</xdr:rowOff>
    </xdr:from>
    <xdr:ext cx="59901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830795" y="9502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a:extLst>
            <a:ext uri="{FF2B5EF4-FFF2-40B4-BE49-F238E27FC236}">
              <a16:creationId xmlns:a16="http://schemas.microsoft.com/office/drawing/2014/main" id="{00000000-0008-0000-0600-00008F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4" name="正方形/長方形 143">
          <a:extLst>
            <a:ext uri="{FF2B5EF4-FFF2-40B4-BE49-F238E27FC236}">
              <a16:creationId xmlns:a16="http://schemas.microsoft.com/office/drawing/2014/main" id="{00000000-0008-0000-0600-000090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152400</xdr:colOff>
      <xdr:row>67</xdr:row>
      <xdr:rowOff>6350</xdr:rowOff>
    </xdr:from>
    <xdr:ext cx="349839" cy="225703"/>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723900" y="11858171"/>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2" name="直線コネクタ 151">
          <a:extLst>
            <a:ext uri="{FF2B5EF4-FFF2-40B4-BE49-F238E27FC236}">
              <a16:creationId xmlns:a16="http://schemas.microsoft.com/office/drawing/2014/main" id="{00000000-0008-0000-0600-000098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3" name="直線コネクタ 152">
          <a:extLst>
            <a:ext uri="{FF2B5EF4-FFF2-40B4-BE49-F238E27FC236}">
              <a16:creationId xmlns:a16="http://schemas.microsoft.com/office/drawing/2014/main" id="{00000000-0008-0000-0600-000099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1559</xdr:rowOff>
    </xdr:from>
    <xdr:ext cx="248786" cy="259045"/>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513214" y="1379920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230701" y="133215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102252</xdr:rowOff>
    </xdr:from>
    <xdr:ext cx="53129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30701" y="1283853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1559</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238405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19064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3" name="維持補修費グラフ枠">
          <a:extLst>
            <a:ext uri="{FF2B5EF4-FFF2-40B4-BE49-F238E27FC236}">
              <a16:creationId xmlns:a16="http://schemas.microsoft.com/office/drawing/2014/main" id="{00000000-0008-0000-0600-0000A3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61595</xdr:colOff>
      <xdr:row>71</xdr:row>
      <xdr:rowOff>32327</xdr:rowOff>
    </xdr:from>
    <xdr:to>
      <xdr:col>24</xdr:col>
      <xdr:colOff>62865</xdr:colOff>
      <xdr:row>78</xdr:row>
      <xdr:rowOff>123881</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flipV="1">
          <a:off x="4633595" y="12205277"/>
          <a:ext cx="1270" cy="1291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104775</xdr:colOff>
      <xdr:row>78</xdr:row>
      <xdr:rowOff>127708</xdr:rowOff>
    </xdr:from>
    <xdr:ext cx="378565" cy="259045"/>
    <xdr:sp macro="" textlink="">
      <xdr:nvSpPr>
        <xdr:cNvPr id="165" name="維持補修費最小値テキスト">
          <a:extLst>
            <a:ext uri="{FF2B5EF4-FFF2-40B4-BE49-F238E27FC236}">
              <a16:creationId xmlns:a16="http://schemas.microsoft.com/office/drawing/2014/main" id="{00000000-0008-0000-0600-0000A5000000}"/>
            </a:ext>
          </a:extLst>
        </xdr:cNvPr>
        <xdr:cNvSpPr txBox="1"/>
      </xdr:nvSpPr>
      <xdr:spPr>
        <a:xfrm>
          <a:off x="4676775" y="139253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123881</xdr:rowOff>
    </xdr:from>
    <xdr:to>
      <xdr:col>24</xdr:col>
      <xdr:colOff>152400</xdr:colOff>
      <xdr:row>78</xdr:row>
      <xdr:rowOff>123881</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4546600" y="13496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104775</xdr:colOff>
      <xdr:row>69</xdr:row>
      <xdr:rowOff>150454</xdr:rowOff>
    </xdr:from>
    <xdr:ext cx="534377" cy="259045"/>
    <xdr:sp macro="" textlink="">
      <xdr:nvSpPr>
        <xdr:cNvPr id="167" name="維持補修費最大値テキスト">
          <a:extLst>
            <a:ext uri="{FF2B5EF4-FFF2-40B4-BE49-F238E27FC236}">
              <a16:creationId xmlns:a16="http://schemas.microsoft.com/office/drawing/2014/main" id="{00000000-0008-0000-0600-0000A7000000}"/>
            </a:ext>
          </a:extLst>
        </xdr:cNvPr>
        <xdr:cNvSpPr txBox="1"/>
      </xdr:nvSpPr>
      <xdr:spPr>
        <a:xfrm>
          <a:off x="4676775" y="12356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32327</xdr:rowOff>
    </xdr:from>
    <xdr:to>
      <xdr:col>24</xdr:col>
      <xdr:colOff>152400</xdr:colOff>
      <xdr:row>71</xdr:row>
      <xdr:rowOff>32327</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4546600" y="12205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26338</xdr:rowOff>
    </xdr:from>
    <xdr:to>
      <xdr:col>24</xdr:col>
      <xdr:colOff>63500</xdr:colOff>
      <xdr:row>77</xdr:row>
      <xdr:rowOff>170470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3797300" y="13227988"/>
          <a:ext cx="838200" cy="144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104775</xdr:colOff>
      <xdr:row>76</xdr:row>
      <xdr:rowOff>128762</xdr:rowOff>
    </xdr:from>
    <xdr:ext cx="469744" cy="259045"/>
    <xdr:sp macro="" textlink="">
      <xdr:nvSpPr>
        <xdr:cNvPr id="170" name="維持補修費平均値テキスト">
          <a:extLst>
            <a:ext uri="{FF2B5EF4-FFF2-40B4-BE49-F238E27FC236}">
              <a16:creationId xmlns:a16="http://schemas.microsoft.com/office/drawing/2014/main" id="{00000000-0008-0000-0600-0000AA000000}"/>
            </a:ext>
          </a:extLst>
        </xdr:cNvPr>
        <xdr:cNvSpPr txBox="1"/>
      </xdr:nvSpPr>
      <xdr:spPr>
        <a:xfrm>
          <a:off x="4676775" y="135726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105885</xdr:rowOff>
    </xdr:from>
    <xdr:to>
      <xdr:col>24</xdr:col>
      <xdr:colOff>114300</xdr:colOff>
      <xdr:row>78</xdr:row>
      <xdr:rowOff>36035</xdr:rowOff>
    </xdr:to>
    <xdr:sp macro="" textlink="">
      <xdr:nvSpPr>
        <xdr:cNvPr id="171" name="フローチャート: 判断 170">
          <a:extLst>
            <a:ext uri="{FF2B5EF4-FFF2-40B4-BE49-F238E27FC236}">
              <a16:creationId xmlns:a16="http://schemas.microsoft.com/office/drawing/2014/main" id="{00000000-0008-0000-0600-0000AB000000}"/>
            </a:ext>
          </a:extLst>
        </xdr:cNvPr>
        <xdr:cNvSpPr/>
      </xdr:nvSpPr>
      <xdr:spPr>
        <a:xfrm>
          <a:off x="4584700" y="13307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50800</xdr:colOff>
      <xdr:row>77</xdr:row>
      <xdr:rowOff>26338</xdr:rowOff>
    </xdr:from>
    <xdr:to>
      <xdr:col>19</xdr:col>
      <xdr:colOff>177800</xdr:colOff>
      <xdr:row>77</xdr:row>
      <xdr:rowOff>67371</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2908300" y="13227988"/>
          <a:ext cx="889000" cy="41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61125</xdr:rowOff>
    </xdr:from>
    <xdr:to>
      <xdr:col>20</xdr:col>
      <xdr:colOff>38100</xdr:colOff>
      <xdr:row>77</xdr:row>
      <xdr:rowOff>162725</xdr:rowOff>
    </xdr:to>
    <xdr:sp macro="" textlink="">
      <xdr:nvSpPr>
        <xdr:cNvPr id="173" name="フローチャート: 判断 172">
          <a:extLst>
            <a:ext uri="{FF2B5EF4-FFF2-40B4-BE49-F238E27FC236}">
              <a16:creationId xmlns:a16="http://schemas.microsoft.com/office/drawing/2014/main" id="{00000000-0008-0000-0600-0000AD000000}"/>
            </a:ext>
          </a:extLst>
        </xdr:cNvPr>
        <xdr:cNvSpPr/>
      </xdr:nvSpPr>
      <xdr:spPr>
        <a:xfrm>
          <a:off x="3746500" y="13262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133428</xdr:colOff>
      <xdr:row>77</xdr:row>
      <xdr:rowOff>153852</xdr:rowOff>
    </xdr:from>
    <xdr:ext cx="469744" cy="259045"/>
    <xdr:sp macro="" textlink="">
      <xdr:nvSpPr>
        <xdr:cNvPr id="174" name="テキスト ボックス 173">
          <a:extLst>
            <a:ext uri="{FF2B5EF4-FFF2-40B4-BE49-F238E27FC236}">
              <a16:creationId xmlns:a16="http://schemas.microsoft.com/office/drawing/2014/main" id="{00000000-0008-0000-0600-0000AE000000}"/>
            </a:ext>
          </a:extLst>
        </xdr:cNvPr>
        <xdr:cNvSpPr txBox="1"/>
      </xdr:nvSpPr>
      <xdr:spPr>
        <a:xfrm>
          <a:off x="3562428" y="13774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67371</xdr:rowOff>
    </xdr:from>
    <xdr:to>
      <xdr:col>15</xdr:col>
      <xdr:colOff>50800</xdr:colOff>
      <xdr:row>77</xdr:row>
      <xdr:rowOff>74183</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2019300" y="13269021"/>
          <a:ext cx="889000" cy="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92557</xdr:rowOff>
    </xdr:from>
    <xdr:to>
      <xdr:col>15</xdr:col>
      <xdr:colOff>101600</xdr:colOff>
      <xdr:row>78</xdr:row>
      <xdr:rowOff>22707</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2857500" y="13294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14</xdr:col>
      <xdr:colOff>6428</xdr:colOff>
      <xdr:row>78</xdr:row>
      <xdr:rowOff>13834</xdr:rowOff>
    </xdr:from>
    <xdr:ext cx="469744" cy="259045"/>
    <xdr:sp macro="" textlink="">
      <xdr:nvSpPr>
        <xdr:cNvPr id="177" name="テキスト ボックス 176">
          <a:extLst>
            <a:ext uri="{FF2B5EF4-FFF2-40B4-BE49-F238E27FC236}">
              <a16:creationId xmlns:a16="http://schemas.microsoft.com/office/drawing/2014/main" id="{00000000-0008-0000-0600-0000B1000000}"/>
            </a:ext>
          </a:extLst>
        </xdr:cNvPr>
        <xdr:cNvSpPr txBox="1"/>
      </xdr:nvSpPr>
      <xdr:spPr>
        <a:xfrm>
          <a:off x="2673428" y="1381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68697</xdr:rowOff>
    </xdr:from>
    <xdr:to>
      <xdr:col>10</xdr:col>
      <xdr:colOff>114300</xdr:colOff>
      <xdr:row>77</xdr:row>
      <xdr:rowOff>74183</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1130300" y="13270347"/>
          <a:ext cx="889000" cy="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135054</xdr:rowOff>
    </xdr:from>
    <xdr:to>
      <xdr:col>10</xdr:col>
      <xdr:colOff>165100</xdr:colOff>
      <xdr:row>78</xdr:row>
      <xdr:rowOff>65204</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1968500" y="13336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69928</xdr:colOff>
      <xdr:row>78</xdr:row>
      <xdr:rowOff>56331</xdr:rowOff>
    </xdr:from>
    <xdr:ext cx="469744"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1784428" y="13853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162395</xdr:rowOff>
    </xdr:from>
    <xdr:to>
      <xdr:col>6</xdr:col>
      <xdr:colOff>38100</xdr:colOff>
      <xdr:row>78</xdr:row>
      <xdr:rowOff>92545</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1079500" y="13364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xdr:col>
      <xdr:colOff>133428</xdr:colOff>
      <xdr:row>78</xdr:row>
      <xdr:rowOff>83672</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895428" y="13881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119670</xdr:rowOff>
    </xdr:from>
    <xdr:to>
      <xdr:col>24</xdr:col>
      <xdr:colOff>114300</xdr:colOff>
      <xdr:row>78</xdr:row>
      <xdr:rowOff>49820</xdr:rowOff>
    </xdr:to>
    <xdr:sp macro="" textlink="">
      <xdr:nvSpPr>
        <xdr:cNvPr id="188" name="楕円 187">
          <a:extLst>
            <a:ext uri="{FF2B5EF4-FFF2-40B4-BE49-F238E27FC236}">
              <a16:creationId xmlns:a16="http://schemas.microsoft.com/office/drawing/2014/main" id="{00000000-0008-0000-0600-0000BC000000}"/>
            </a:ext>
          </a:extLst>
        </xdr:cNvPr>
        <xdr:cNvSpPr/>
      </xdr:nvSpPr>
      <xdr:spPr>
        <a:xfrm>
          <a:off x="4584700" y="1332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24</xdr:col>
      <xdr:colOff>104775</xdr:colOff>
      <xdr:row>77</xdr:row>
      <xdr:rowOff>84312</xdr:rowOff>
    </xdr:from>
    <xdr:ext cx="469744" cy="259045"/>
    <xdr:sp macro="" textlink="">
      <xdr:nvSpPr>
        <xdr:cNvPr id="189" name="維持補修費該当値テキスト">
          <a:extLst>
            <a:ext uri="{FF2B5EF4-FFF2-40B4-BE49-F238E27FC236}">
              <a16:creationId xmlns:a16="http://schemas.microsoft.com/office/drawing/2014/main" id="{00000000-0008-0000-0600-0000BD000000}"/>
            </a:ext>
          </a:extLst>
        </xdr:cNvPr>
        <xdr:cNvSpPr txBox="1"/>
      </xdr:nvSpPr>
      <xdr:spPr>
        <a:xfrm>
          <a:off x="4676775" y="13705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146988</xdr:rowOff>
    </xdr:from>
    <xdr:to>
      <xdr:col>20</xdr:col>
      <xdr:colOff>38100</xdr:colOff>
      <xdr:row>77</xdr:row>
      <xdr:rowOff>77138</xdr:rowOff>
    </xdr:to>
    <xdr:sp macro="" textlink="">
      <xdr:nvSpPr>
        <xdr:cNvPr id="190" name="楕円 189">
          <a:extLst>
            <a:ext uri="{FF2B5EF4-FFF2-40B4-BE49-F238E27FC236}">
              <a16:creationId xmlns:a16="http://schemas.microsoft.com/office/drawing/2014/main" id="{00000000-0008-0000-0600-0000BE000000}"/>
            </a:ext>
          </a:extLst>
        </xdr:cNvPr>
        <xdr:cNvSpPr/>
      </xdr:nvSpPr>
      <xdr:spPr>
        <a:xfrm>
          <a:off x="3746500" y="13177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101111</xdr:colOff>
      <xdr:row>75</xdr:row>
      <xdr:rowOff>93664</xdr:rowOff>
    </xdr:from>
    <xdr:ext cx="534377"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530111" y="13360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16571</xdr:rowOff>
    </xdr:from>
    <xdr:to>
      <xdr:col>15</xdr:col>
      <xdr:colOff>101600</xdr:colOff>
      <xdr:row>77</xdr:row>
      <xdr:rowOff>118171</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2857500" y="13218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13</xdr:col>
      <xdr:colOff>164611</xdr:colOff>
      <xdr:row>75</xdr:row>
      <xdr:rowOff>134698</xdr:rowOff>
    </xdr:from>
    <xdr:ext cx="534377"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2641111" y="13401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23383</xdr:rowOff>
    </xdr:from>
    <xdr:to>
      <xdr:col>10</xdr:col>
      <xdr:colOff>165100</xdr:colOff>
      <xdr:row>77</xdr:row>
      <xdr:rowOff>124983</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1968500" y="13225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37611</xdr:colOff>
      <xdr:row>75</xdr:row>
      <xdr:rowOff>151035</xdr:rowOff>
    </xdr:from>
    <xdr:ext cx="534377"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752111" y="13417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17897</xdr:rowOff>
    </xdr:from>
    <xdr:to>
      <xdr:col>6</xdr:col>
      <xdr:colOff>38100</xdr:colOff>
      <xdr:row>77</xdr:row>
      <xdr:rowOff>119497</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1079500" y="13219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xdr:col>
      <xdr:colOff>101111</xdr:colOff>
      <xdr:row>75</xdr:row>
      <xdr:rowOff>136024</xdr:rowOff>
    </xdr:from>
    <xdr:ext cx="534377"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863111" y="13402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8" name="正方形/長方形 197">
          <a:extLst>
            <a:ext uri="{FF2B5EF4-FFF2-40B4-BE49-F238E27FC236}">
              <a16:creationId xmlns:a16="http://schemas.microsoft.com/office/drawing/2014/main" id="{00000000-0008-0000-0600-0000C6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199" name="正方形/長方形 198">
          <a:extLst>
            <a:ext uri="{FF2B5EF4-FFF2-40B4-BE49-F238E27FC236}">
              <a16:creationId xmlns:a16="http://schemas.microsoft.com/office/drawing/2014/main" id="{00000000-0008-0000-0600-0000C7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152400</xdr:colOff>
      <xdr:row>87</xdr:row>
      <xdr:rowOff>6350</xdr:rowOff>
    </xdr:from>
    <xdr:ext cx="349839" cy="225703"/>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723900" y="15396029"/>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7" name="直線コネクタ 206">
          <a:extLst>
            <a:ext uri="{FF2B5EF4-FFF2-40B4-BE49-F238E27FC236}">
              <a16:creationId xmlns:a16="http://schemas.microsoft.com/office/drawing/2014/main" id="{00000000-0008-0000-0600-0000CF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102252</xdr:rowOff>
    </xdr:from>
    <xdr:ext cx="531299" cy="259045"/>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230701" y="1779153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09" name="直線コネクタ 208">
          <a:extLst>
            <a:ext uri="{FF2B5EF4-FFF2-40B4-BE49-F238E27FC236}">
              <a16:creationId xmlns:a16="http://schemas.microsoft.com/office/drawing/2014/main" id="{00000000-0008-0000-0600-0000D1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83202</xdr:rowOff>
    </xdr:from>
    <xdr:ext cx="531299" cy="259045"/>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230701" y="1741870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230701" y="170172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1559</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62948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166581" y="162280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8361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4443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扶助費グラフ枠">
          <a:extLst>
            <a:ext uri="{FF2B5EF4-FFF2-40B4-BE49-F238E27FC236}">
              <a16:creationId xmlns:a16="http://schemas.microsoft.com/office/drawing/2014/main" id="{00000000-0008-0000-0600-0000DD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61595</xdr:colOff>
      <xdr:row>89</xdr:row>
      <xdr:rowOff>167608</xdr:rowOff>
    </xdr:from>
    <xdr:to>
      <xdr:col>24</xdr:col>
      <xdr:colOff>62865</xdr:colOff>
      <xdr:row>99</xdr:row>
      <xdr:rowOff>69235</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flipV="1">
          <a:off x="4633595" y="15426658"/>
          <a:ext cx="1270" cy="1616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104775</xdr:colOff>
      <xdr:row>99</xdr:row>
      <xdr:rowOff>82587</xdr:rowOff>
    </xdr:from>
    <xdr:ext cx="534377" cy="259045"/>
    <xdr:sp macro="" textlink="">
      <xdr:nvSpPr>
        <xdr:cNvPr id="223" name="扶助費最小値テキスト">
          <a:extLst>
            <a:ext uri="{FF2B5EF4-FFF2-40B4-BE49-F238E27FC236}">
              <a16:creationId xmlns:a16="http://schemas.microsoft.com/office/drawing/2014/main" id="{00000000-0008-0000-0600-0000DF000000}"/>
            </a:ext>
          </a:extLst>
        </xdr:cNvPr>
        <xdr:cNvSpPr txBox="1"/>
      </xdr:nvSpPr>
      <xdr:spPr>
        <a:xfrm>
          <a:off x="4676775" y="17594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69235</xdr:rowOff>
    </xdr:from>
    <xdr:to>
      <xdr:col>24</xdr:col>
      <xdr:colOff>152400</xdr:colOff>
      <xdr:row>99</xdr:row>
      <xdr:rowOff>69235</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4546600" y="17042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104775</xdr:colOff>
      <xdr:row>88</xdr:row>
      <xdr:rowOff>104760</xdr:rowOff>
    </xdr:from>
    <xdr:ext cx="599010" cy="259045"/>
    <xdr:sp macro="" textlink="">
      <xdr:nvSpPr>
        <xdr:cNvPr id="225" name="扶助費最大値テキスト">
          <a:extLst>
            <a:ext uri="{FF2B5EF4-FFF2-40B4-BE49-F238E27FC236}">
              <a16:creationId xmlns:a16="http://schemas.microsoft.com/office/drawing/2014/main" id="{00000000-0008-0000-0600-0000E1000000}"/>
            </a:ext>
          </a:extLst>
        </xdr:cNvPr>
        <xdr:cNvSpPr txBox="1"/>
      </xdr:nvSpPr>
      <xdr:spPr>
        <a:xfrm>
          <a:off x="4676775" y="15671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123,535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167608</xdr:rowOff>
    </xdr:from>
    <xdr:to>
      <xdr:col>24</xdr:col>
      <xdr:colOff>152400</xdr:colOff>
      <xdr:row>89</xdr:row>
      <xdr:rowOff>167608</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4546600" y="15426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59710</xdr:rowOff>
    </xdr:from>
    <xdr:to>
      <xdr:col>24</xdr:col>
      <xdr:colOff>63500</xdr:colOff>
      <xdr:row>94</xdr:row>
      <xdr:rowOff>79635</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flipV="1">
          <a:off x="3797300" y="16176010"/>
          <a:ext cx="838200" cy="19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104775</xdr:colOff>
      <xdr:row>96</xdr:row>
      <xdr:rowOff>90188</xdr:rowOff>
    </xdr:from>
    <xdr:ext cx="534377" cy="259045"/>
    <xdr:sp macro="" textlink="">
      <xdr:nvSpPr>
        <xdr:cNvPr id="228" name="扶助費平均値テキスト">
          <a:extLst>
            <a:ext uri="{FF2B5EF4-FFF2-40B4-BE49-F238E27FC236}">
              <a16:creationId xmlns:a16="http://schemas.microsoft.com/office/drawing/2014/main" id="{00000000-0008-0000-0600-0000E4000000}"/>
            </a:ext>
          </a:extLst>
        </xdr:cNvPr>
        <xdr:cNvSpPr txBox="1"/>
      </xdr:nvSpPr>
      <xdr:spPr>
        <a:xfrm>
          <a:off x="4676775" y="170719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102236</xdr:rowOff>
    </xdr:from>
    <xdr:to>
      <xdr:col>24</xdr:col>
      <xdr:colOff>114300</xdr:colOff>
      <xdr:row>97</xdr:row>
      <xdr:rowOff>32386</xdr:rowOff>
    </xdr:to>
    <xdr:sp macro="" textlink="">
      <xdr:nvSpPr>
        <xdr:cNvPr id="229" name="フローチャート: 判断 228">
          <a:extLst>
            <a:ext uri="{FF2B5EF4-FFF2-40B4-BE49-F238E27FC236}">
              <a16:creationId xmlns:a16="http://schemas.microsoft.com/office/drawing/2014/main" id="{00000000-0008-0000-0600-0000E5000000}"/>
            </a:ext>
          </a:extLst>
        </xdr:cNvPr>
        <xdr:cNvSpPr/>
      </xdr:nvSpPr>
      <xdr:spPr>
        <a:xfrm>
          <a:off x="4584700" y="1656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50800</xdr:colOff>
      <xdr:row>94</xdr:row>
      <xdr:rowOff>79635</xdr:rowOff>
    </xdr:from>
    <xdr:to>
      <xdr:col>19</xdr:col>
      <xdr:colOff>177800</xdr:colOff>
      <xdr:row>94</xdr:row>
      <xdr:rowOff>91294</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flipV="1">
          <a:off x="2908300" y="16195935"/>
          <a:ext cx="889000" cy="11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104102</xdr:rowOff>
    </xdr:from>
    <xdr:to>
      <xdr:col>20</xdr:col>
      <xdr:colOff>38100</xdr:colOff>
      <xdr:row>97</xdr:row>
      <xdr:rowOff>34252</xdr:rowOff>
    </xdr:to>
    <xdr:sp macro="" textlink="">
      <xdr:nvSpPr>
        <xdr:cNvPr id="231" name="フローチャート: 判断 230">
          <a:extLst>
            <a:ext uri="{FF2B5EF4-FFF2-40B4-BE49-F238E27FC236}">
              <a16:creationId xmlns:a16="http://schemas.microsoft.com/office/drawing/2014/main" id="{00000000-0008-0000-0600-0000E7000000}"/>
            </a:ext>
          </a:extLst>
        </xdr:cNvPr>
        <xdr:cNvSpPr/>
      </xdr:nvSpPr>
      <xdr:spPr>
        <a:xfrm>
          <a:off x="3746500" y="16563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101111</xdr:colOff>
      <xdr:row>97</xdr:row>
      <xdr:rowOff>25379</xdr:rowOff>
    </xdr:from>
    <xdr:ext cx="534377" cy="259045"/>
    <xdr:sp macro="" textlink="">
      <xdr:nvSpPr>
        <xdr:cNvPr id="232" name="テキスト ボックス 231">
          <a:extLst>
            <a:ext uri="{FF2B5EF4-FFF2-40B4-BE49-F238E27FC236}">
              <a16:creationId xmlns:a16="http://schemas.microsoft.com/office/drawing/2014/main" id="{00000000-0008-0000-0600-0000E8000000}"/>
            </a:ext>
          </a:extLst>
        </xdr:cNvPr>
        <xdr:cNvSpPr txBox="1"/>
      </xdr:nvSpPr>
      <xdr:spPr>
        <a:xfrm>
          <a:off x="3530111" y="17183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91294</xdr:rowOff>
    </xdr:from>
    <xdr:to>
      <xdr:col>15</xdr:col>
      <xdr:colOff>50800</xdr:colOff>
      <xdr:row>95</xdr:row>
      <xdr:rowOff>49194</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2019300" y="16207594"/>
          <a:ext cx="889000" cy="129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123856</xdr:rowOff>
    </xdr:from>
    <xdr:to>
      <xdr:col>15</xdr:col>
      <xdr:colOff>101600</xdr:colOff>
      <xdr:row>97</xdr:row>
      <xdr:rowOff>54006</xdr:rowOff>
    </xdr:to>
    <xdr:sp macro="" textlink="">
      <xdr:nvSpPr>
        <xdr:cNvPr id="234" name="フローチャート: 判断 233">
          <a:extLst>
            <a:ext uri="{FF2B5EF4-FFF2-40B4-BE49-F238E27FC236}">
              <a16:creationId xmlns:a16="http://schemas.microsoft.com/office/drawing/2014/main" id="{00000000-0008-0000-0600-0000EA000000}"/>
            </a:ext>
          </a:extLst>
        </xdr:cNvPr>
        <xdr:cNvSpPr/>
      </xdr:nvSpPr>
      <xdr:spPr>
        <a:xfrm>
          <a:off x="2857500" y="1658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13</xdr:col>
      <xdr:colOff>164611</xdr:colOff>
      <xdr:row>97</xdr:row>
      <xdr:rowOff>54658</xdr:rowOff>
    </xdr:from>
    <xdr:ext cx="534377" cy="259045"/>
    <xdr:sp macro="" textlink="">
      <xdr:nvSpPr>
        <xdr:cNvPr id="235" name="テキスト ボックス 234">
          <a:extLst>
            <a:ext uri="{FF2B5EF4-FFF2-40B4-BE49-F238E27FC236}">
              <a16:creationId xmlns:a16="http://schemas.microsoft.com/office/drawing/2014/main" id="{00000000-0008-0000-0600-0000EB000000}"/>
            </a:ext>
          </a:extLst>
        </xdr:cNvPr>
        <xdr:cNvSpPr txBox="1"/>
      </xdr:nvSpPr>
      <xdr:spPr>
        <a:xfrm>
          <a:off x="2641111" y="17213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49194</xdr:rowOff>
    </xdr:from>
    <xdr:to>
      <xdr:col>10</xdr:col>
      <xdr:colOff>114300</xdr:colOff>
      <xdr:row>96</xdr:row>
      <xdr:rowOff>63709</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1130300" y="16336944"/>
          <a:ext cx="889000" cy="185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4127</xdr:rowOff>
    </xdr:from>
    <xdr:to>
      <xdr:col>10</xdr:col>
      <xdr:colOff>165100</xdr:colOff>
      <xdr:row>97</xdr:row>
      <xdr:rowOff>105727</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1968500" y="16634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37611</xdr:colOff>
      <xdr:row>97</xdr:row>
      <xdr:rowOff>96854</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1752111" y="17255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95968</xdr:rowOff>
    </xdr:from>
    <xdr:to>
      <xdr:col>6</xdr:col>
      <xdr:colOff>38100</xdr:colOff>
      <xdr:row>98</xdr:row>
      <xdr:rowOff>26118</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1079500" y="16726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xdr:col>
      <xdr:colOff>101111</xdr:colOff>
      <xdr:row>98</xdr:row>
      <xdr:rowOff>7720</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863111" y="17343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8910</xdr:rowOff>
    </xdr:from>
    <xdr:to>
      <xdr:col>24</xdr:col>
      <xdr:colOff>114300</xdr:colOff>
      <xdr:row>94</xdr:row>
      <xdr:rowOff>110510</xdr:rowOff>
    </xdr:to>
    <xdr:sp macro="" textlink="">
      <xdr:nvSpPr>
        <xdr:cNvPr id="246" name="楕円 245">
          <a:extLst>
            <a:ext uri="{FF2B5EF4-FFF2-40B4-BE49-F238E27FC236}">
              <a16:creationId xmlns:a16="http://schemas.microsoft.com/office/drawing/2014/main" id="{00000000-0008-0000-0600-0000F6000000}"/>
            </a:ext>
          </a:extLst>
        </xdr:cNvPr>
        <xdr:cNvSpPr/>
      </xdr:nvSpPr>
      <xdr:spPr>
        <a:xfrm>
          <a:off x="4584700" y="16125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24</xdr:col>
      <xdr:colOff>104775</xdr:colOff>
      <xdr:row>93</xdr:row>
      <xdr:rowOff>31787</xdr:rowOff>
    </xdr:from>
    <xdr:ext cx="534377" cy="259045"/>
    <xdr:sp macro="" textlink="">
      <xdr:nvSpPr>
        <xdr:cNvPr id="247" name="扶助費該当値テキスト">
          <a:extLst>
            <a:ext uri="{FF2B5EF4-FFF2-40B4-BE49-F238E27FC236}">
              <a16:creationId xmlns:a16="http://schemas.microsoft.com/office/drawing/2014/main" id="{00000000-0008-0000-0600-0000F7000000}"/>
            </a:ext>
          </a:extLst>
        </xdr:cNvPr>
        <xdr:cNvSpPr txBox="1"/>
      </xdr:nvSpPr>
      <xdr:spPr>
        <a:xfrm>
          <a:off x="4676775" y="16482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28835</xdr:rowOff>
    </xdr:from>
    <xdr:to>
      <xdr:col>20</xdr:col>
      <xdr:colOff>38100</xdr:colOff>
      <xdr:row>94</xdr:row>
      <xdr:rowOff>130435</xdr:rowOff>
    </xdr:to>
    <xdr:sp macro="" textlink="">
      <xdr:nvSpPr>
        <xdr:cNvPr id="248" name="楕円 247">
          <a:extLst>
            <a:ext uri="{FF2B5EF4-FFF2-40B4-BE49-F238E27FC236}">
              <a16:creationId xmlns:a16="http://schemas.microsoft.com/office/drawing/2014/main" id="{00000000-0008-0000-0600-0000F8000000}"/>
            </a:ext>
          </a:extLst>
        </xdr:cNvPr>
        <xdr:cNvSpPr/>
      </xdr:nvSpPr>
      <xdr:spPr>
        <a:xfrm>
          <a:off x="3746500" y="16145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101111</xdr:colOff>
      <xdr:row>92</xdr:row>
      <xdr:rowOff>156487</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530111" y="16430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40494</xdr:rowOff>
    </xdr:from>
    <xdr:to>
      <xdr:col>15</xdr:col>
      <xdr:colOff>101600</xdr:colOff>
      <xdr:row>94</xdr:row>
      <xdr:rowOff>142094</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2857500" y="16156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13</xdr:col>
      <xdr:colOff>164611</xdr:colOff>
      <xdr:row>92</xdr:row>
      <xdr:rowOff>158621</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2641111" y="16432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169844</xdr:rowOff>
    </xdr:from>
    <xdr:to>
      <xdr:col>10</xdr:col>
      <xdr:colOff>165100</xdr:colOff>
      <xdr:row>95</xdr:row>
      <xdr:rowOff>99994</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1968500" y="1628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37611</xdr:colOff>
      <xdr:row>93</xdr:row>
      <xdr:rowOff>106996</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752111" y="16558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12909</xdr:rowOff>
    </xdr:from>
    <xdr:to>
      <xdr:col>6</xdr:col>
      <xdr:colOff>38100</xdr:colOff>
      <xdr:row>96</xdr:row>
      <xdr:rowOff>114509</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1079500" y="16472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xdr:col>
      <xdr:colOff>101111</xdr:colOff>
      <xdr:row>94</xdr:row>
      <xdr:rowOff>131036</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863111" y="16758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a:extLst>
            <a:ext uri="{FF2B5EF4-FFF2-40B4-BE49-F238E27FC236}">
              <a16:creationId xmlns:a16="http://schemas.microsoft.com/office/drawing/2014/main" id="{00000000-0008-0000-0600-000000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7" name="正方形/長方形 256">
          <a:extLst>
            <a:ext uri="{FF2B5EF4-FFF2-40B4-BE49-F238E27FC236}">
              <a16:creationId xmlns:a16="http://schemas.microsoft.com/office/drawing/2014/main" id="{00000000-0008-0000-0600-000001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34</xdr:col>
      <xdr:colOff>88900</xdr:colOff>
      <xdr:row>27</xdr:row>
      <xdr:rowOff>6350</xdr:rowOff>
    </xdr:from>
    <xdr:ext cx="349839" cy="225703"/>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6565900" y="4782457"/>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a:extLst>
            <a:ext uri="{FF2B5EF4-FFF2-40B4-BE49-F238E27FC236}">
              <a16:creationId xmlns:a16="http://schemas.microsoft.com/office/drawing/2014/main" id="{00000000-0008-0000-0600-000009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66" name="直線コネクタ 265">
          <a:extLst>
            <a:ext uri="{FF2B5EF4-FFF2-40B4-BE49-F238E27FC236}">
              <a16:creationId xmlns:a16="http://schemas.microsoft.com/office/drawing/2014/main" id="{00000000-0008-0000-0600-00000A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67" name="テキスト ボックス 266">
          <a:extLst>
            <a:ext uri="{FF2B5EF4-FFF2-40B4-BE49-F238E27FC236}">
              <a16:creationId xmlns:a16="http://schemas.microsoft.com/office/drawing/2014/main" id="{00000000-0008-0000-0600-00000B010000}"/>
            </a:ext>
          </a:extLst>
        </xdr:cNvPr>
        <xdr:cNvSpPr txBox="1"/>
      </xdr:nvSpPr>
      <xdr:spPr>
        <a:xfrm>
          <a:off x="6355214" y="6850034"/>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153959</xdr:rowOff>
    </xdr:from>
    <xdr:ext cx="595419" cy="259045"/>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008581" y="652210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008581" y="61751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58431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12445</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49612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1681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48307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a:extLst>
            <a:ext uri="{FF2B5EF4-FFF2-40B4-BE49-F238E27FC236}">
              <a16:creationId xmlns:a16="http://schemas.microsoft.com/office/drawing/2014/main" id="{00000000-0008-0000-06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54</xdr:col>
      <xdr:colOff>188595</xdr:colOff>
      <xdr:row>30</xdr:row>
      <xdr:rowOff>15884</xdr:rowOff>
    </xdr:from>
    <xdr:to>
      <xdr:col>54</xdr:col>
      <xdr:colOff>189865</xdr:colOff>
      <xdr:row>38</xdr:row>
      <xdr:rowOff>143472</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flipV="1">
          <a:off x="10475595" y="5159384"/>
          <a:ext cx="1270" cy="14991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60325</xdr:colOff>
      <xdr:row>38</xdr:row>
      <xdr:rowOff>156824</xdr:rowOff>
    </xdr:from>
    <xdr:ext cx="534377" cy="259045"/>
    <xdr:sp macro="" textlink="">
      <xdr:nvSpPr>
        <xdr:cNvPr id="282" name="補助費等最小値テキスト">
          <a:extLst>
            <a:ext uri="{FF2B5EF4-FFF2-40B4-BE49-F238E27FC236}">
              <a16:creationId xmlns:a16="http://schemas.microsoft.com/office/drawing/2014/main" id="{00000000-0008-0000-0600-00001A010000}"/>
            </a:ext>
          </a:extLst>
        </xdr:cNvPr>
        <xdr:cNvSpPr txBox="1"/>
      </xdr:nvSpPr>
      <xdr:spPr>
        <a:xfrm>
          <a:off x="10537825" y="6878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143472</xdr:rowOff>
    </xdr:from>
    <xdr:to>
      <xdr:col>55</xdr:col>
      <xdr:colOff>88900</xdr:colOff>
      <xdr:row>38</xdr:row>
      <xdr:rowOff>143472</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10388600" y="6658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60325</xdr:colOff>
      <xdr:row>28</xdr:row>
      <xdr:rowOff>134011</xdr:rowOff>
    </xdr:from>
    <xdr:ext cx="599010" cy="259045"/>
    <xdr:sp macro="" textlink="">
      <xdr:nvSpPr>
        <xdr:cNvPr id="284" name="補助費等最大値テキスト">
          <a:extLst>
            <a:ext uri="{FF2B5EF4-FFF2-40B4-BE49-F238E27FC236}">
              <a16:creationId xmlns:a16="http://schemas.microsoft.com/office/drawing/2014/main" id="{00000000-0008-0000-0600-00001C010000}"/>
            </a:ext>
          </a:extLst>
        </xdr:cNvPr>
        <xdr:cNvSpPr txBox="1"/>
      </xdr:nvSpPr>
      <xdr:spPr>
        <a:xfrm>
          <a:off x="10537825" y="5087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15884</xdr:rowOff>
    </xdr:from>
    <xdr:to>
      <xdr:col>55</xdr:col>
      <xdr:colOff>88900</xdr:colOff>
      <xdr:row>30</xdr:row>
      <xdr:rowOff>15884</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5159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162204</xdr:rowOff>
    </xdr:from>
    <xdr:to>
      <xdr:col>55</xdr:col>
      <xdr:colOff>0</xdr:colOff>
      <xdr:row>38</xdr:row>
      <xdr:rowOff>2716</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9639300" y="6505854"/>
          <a:ext cx="838200" cy="11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60325</xdr:colOff>
      <xdr:row>36</xdr:row>
      <xdr:rowOff>123393</xdr:rowOff>
    </xdr:from>
    <xdr:ext cx="534377" cy="259045"/>
    <xdr:sp macro="" textlink="">
      <xdr:nvSpPr>
        <xdr:cNvPr id="287" name="補助費等平均値テキスト">
          <a:extLst>
            <a:ext uri="{FF2B5EF4-FFF2-40B4-BE49-F238E27FC236}">
              <a16:creationId xmlns:a16="http://schemas.microsoft.com/office/drawing/2014/main" id="{00000000-0008-0000-0600-00001F010000}"/>
            </a:ext>
          </a:extLst>
        </xdr:cNvPr>
        <xdr:cNvSpPr txBox="1"/>
      </xdr:nvSpPr>
      <xdr:spPr>
        <a:xfrm>
          <a:off x="10537825" y="64915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100516</xdr:rowOff>
    </xdr:from>
    <xdr:to>
      <xdr:col>55</xdr:col>
      <xdr:colOff>50800</xdr:colOff>
      <xdr:row>38</xdr:row>
      <xdr:rowOff>30666</xdr:rowOff>
    </xdr:to>
    <xdr:sp macro="" textlink="">
      <xdr:nvSpPr>
        <xdr:cNvPr id="288" name="フローチャート: 判断 287">
          <a:extLst>
            <a:ext uri="{FF2B5EF4-FFF2-40B4-BE49-F238E27FC236}">
              <a16:creationId xmlns:a16="http://schemas.microsoft.com/office/drawing/2014/main" id="{00000000-0008-0000-0600-000020010000}"/>
            </a:ext>
          </a:extLst>
        </xdr:cNvPr>
        <xdr:cNvSpPr/>
      </xdr:nvSpPr>
      <xdr:spPr>
        <a:xfrm>
          <a:off x="10426700" y="6444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45</xdr:col>
      <xdr:colOff>177800</xdr:colOff>
      <xdr:row>37</xdr:row>
      <xdr:rowOff>162204</xdr:rowOff>
    </xdr:from>
    <xdr:to>
      <xdr:col>50</xdr:col>
      <xdr:colOff>114300</xdr:colOff>
      <xdr:row>38</xdr:row>
      <xdr:rowOff>2230</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8750300" y="6505854"/>
          <a:ext cx="889000" cy="11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135495</xdr:rowOff>
    </xdr:from>
    <xdr:to>
      <xdr:col>50</xdr:col>
      <xdr:colOff>165100</xdr:colOff>
      <xdr:row>38</xdr:row>
      <xdr:rowOff>65646</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9588500" y="647914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49</xdr:col>
      <xdr:colOff>37611</xdr:colOff>
      <xdr:row>38</xdr:row>
      <xdr:rowOff>56772</xdr:rowOff>
    </xdr:from>
    <xdr:ext cx="534377"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9372111" y="6778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163873</xdr:rowOff>
    </xdr:from>
    <xdr:to>
      <xdr:col>45</xdr:col>
      <xdr:colOff>177800</xdr:colOff>
      <xdr:row>38</xdr:row>
      <xdr:rowOff>2230</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7861300" y="6507523"/>
          <a:ext cx="889000" cy="9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130584</xdr:rowOff>
    </xdr:from>
    <xdr:to>
      <xdr:col>46</xdr:col>
      <xdr:colOff>38100</xdr:colOff>
      <xdr:row>38</xdr:row>
      <xdr:rowOff>60734</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8699500" y="6474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44</xdr:col>
      <xdr:colOff>101111</xdr:colOff>
      <xdr:row>38</xdr:row>
      <xdr:rowOff>61386</xdr:rowOff>
    </xdr:from>
    <xdr:ext cx="534377"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8483111" y="6783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157587</xdr:rowOff>
    </xdr:from>
    <xdr:to>
      <xdr:col>41</xdr:col>
      <xdr:colOff>50800</xdr:colOff>
      <xdr:row>37</xdr:row>
      <xdr:rowOff>163873</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6972300" y="6501237"/>
          <a:ext cx="889000" cy="6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135534</xdr:rowOff>
    </xdr:from>
    <xdr:to>
      <xdr:col>41</xdr:col>
      <xdr:colOff>101600</xdr:colOff>
      <xdr:row>38</xdr:row>
      <xdr:rowOff>65684</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7810500" y="6479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39</xdr:col>
      <xdr:colOff>164611</xdr:colOff>
      <xdr:row>38</xdr:row>
      <xdr:rowOff>56811</xdr:rowOff>
    </xdr:from>
    <xdr:ext cx="534377"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7594111" y="6778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135035</xdr:rowOff>
    </xdr:from>
    <xdr:to>
      <xdr:col>36</xdr:col>
      <xdr:colOff>165100</xdr:colOff>
      <xdr:row>38</xdr:row>
      <xdr:rowOff>65185</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6921500" y="6478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35</xdr:col>
      <xdr:colOff>37611</xdr:colOff>
      <xdr:row>38</xdr:row>
      <xdr:rowOff>56311</xdr:rowOff>
    </xdr:from>
    <xdr:ext cx="534377"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6705111" y="6778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123367</xdr:rowOff>
    </xdr:from>
    <xdr:to>
      <xdr:col>55</xdr:col>
      <xdr:colOff>50800</xdr:colOff>
      <xdr:row>38</xdr:row>
      <xdr:rowOff>53516</xdr:rowOff>
    </xdr:to>
    <xdr:sp macro="" textlink="">
      <xdr:nvSpPr>
        <xdr:cNvPr id="305" name="楕円 304">
          <a:extLst>
            <a:ext uri="{FF2B5EF4-FFF2-40B4-BE49-F238E27FC236}">
              <a16:creationId xmlns:a16="http://schemas.microsoft.com/office/drawing/2014/main" id="{00000000-0008-0000-0600-000031010000}"/>
            </a:ext>
          </a:extLst>
        </xdr:cNvPr>
        <xdr:cNvSpPr/>
      </xdr:nvSpPr>
      <xdr:spPr>
        <a:xfrm>
          <a:off x="10426700" y="646701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55</xdr:col>
      <xdr:colOff>60325</xdr:colOff>
      <xdr:row>37</xdr:row>
      <xdr:rowOff>101794</xdr:rowOff>
    </xdr:from>
    <xdr:ext cx="534377" cy="259045"/>
    <xdr:sp macro="" textlink="">
      <xdr:nvSpPr>
        <xdr:cNvPr id="306" name="補助費等該当値テキスト">
          <a:extLst>
            <a:ext uri="{FF2B5EF4-FFF2-40B4-BE49-F238E27FC236}">
              <a16:creationId xmlns:a16="http://schemas.microsoft.com/office/drawing/2014/main" id="{00000000-0008-0000-0600-000032010000}"/>
            </a:ext>
          </a:extLst>
        </xdr:cNvPr>
        <xdr:cNvSpPr txBox="1"/>
      </xdr:nvSpPr>
      <xdr:spPr>
        <a:xfrm>
          <a:off x="10537825" y="6646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111404</xdr:rowOff>
    </xdr:from>
    <xdr:to>
      <xdr:col>50</xdr:col>
      <xdr:colOff>165100</xdr:colOff>
      <xdr:row>38</xdr:row>
      <xdr:rowOff>41554</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9588500" y="6455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49</xdr:col>
      <xdr:colOff>37611</xdr:colOff>
      <xdr:row>36</xdr:row>
      <xdr:rowOff>58081</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372111" y="6426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122880</xdr:rowOff>
    </xdr:from>
    <xdr:to>
      <xdr:col>46</xdr:col>
      <xdr:colOff>38100</xdr:colOff>
      <xdr:row>38</xdr:row>
      <xdr:rowOff>53029</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8699500" y="646653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44</xdr:col>
      <xdr:colOff>101111</xdr:colOff>
      <xdr:row>36</xdr:row>
      <xdr:rowOff>69557</xdr:rowOff>
    </xdr:from>
    <xdr:ext cx="534377"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483111" y="6437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113073</xdr:rowOff>
    </xdr:from>
    <xdr:to>
      <xdr:col>41</xdr:col>
      <xdr:colOff>101600</xdr:colOff>
      <xdr:row>38</xdr:row>
      <xdr:rowOff>43223</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7810500" y="6456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39</xdr:col>
      <xdr:colOff>164611</xdr:colOff>
      <xdr:row>36</xdr:row>
      <xdr:rowOff>59750</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594111" y="6427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106787</xdr:rowOff>
    </xdr:from>
    <xdr:to>
      <xdr:col>36</xdr:col>
      <xdr:colOff>165100</xdr:colOff>
      <xdr:row>38</xdr:row>
      <xdr:rowOff>36937</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6921500" y="6450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35</xdr:col>
      <xdr:colOff>37611</xdr:colOff>
      <xdr:row>36</xdr:row>
      <xdr:rowOff>53464</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705111" y="6421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565900" y="8320314"/>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355214" y="10251820"/>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008581" y="97837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102252</xdr:rowOff>
    </xdr:from>
    <xdr:ext cx="685573"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5918428" y="9300681"/>
          <a:ext cx="68557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50</xdr:row>
      <xdr:rowOff>1559</xdr:rowOff>
    </xdr:from>
    <xdr:ext cx="685573"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8846202"/>
          <a:ext cx="68557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3"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8368591"/>
          <a:ext cx="68557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普通建設事業費グラフ枠">
          <a:extLst>
            <a:ext uri="{FF2B5EF4-FFF2-40B4-BE49-F238E27FC236}">
              <a16:creationId xmlns:a16="http://schemas.microsoft.com/office/drawing/2014/main" id="{00000000-0008-0000-0600-00004F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54</xdr:col>
      <xdr:colOff>188595</xdr:colOff>
      <xdr:row>50</xdr:row>
      <xdr:rowOff>119421</xdr:rowOff>
    </xdr:from>
    <xdr:to>
      <xdr:col>54</xdr:col>
      <xdr:colOff>189865</xdr:colOff>
      <xdr:row>58</xdr:row>
      <xdr:rowOff>129027</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flipV="1">
          <a:off x="10475595" y="8691921"/>
          <a:ext cx="1270" cy="13812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60325</xdr:colOff>
      <xdr:row>58</xdr:row>
      <xdr:rowOff>132854</xdr:rowOff>
    </xdr:from>
    <xdr:ext cx="534377" cy="259045"/>
    <xdr:sp macro="" textlink="">
      <xdr:nvSpPr>
        <xdr:cNvPr id="337" name="普通建設事業費最小値テキスト">
          <a:extLst>
            <a:ext uri="{FF2B5EF4-FFF2-40B4-BE49-F238E27FC236}">
              <a16:creationId xmlns:a16="http://schemas.microsoft.com/office/drawing/2014/main" id="{00000000-0008-0000-0600-000051010000}"/>
            </a:ext>
          </a:extLst>
        </xdr:cNvPr>
        <xdr:cNvSpPr txBox="1"/>
      </xdr:nvSpPr>
      <xdr:spPr>
        <a:xfrm>
          <a:off x="10537825" y="10392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129027</xdr:rowOff>
    </xdr:from>
    <xdr:to>
      <xdr:col>55</xdr:col>
      <xdr:colOff>88900</xdr:colOff>
      <xdr:row>58</xdr:row>
      <xdr:rowOff>129027</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10388600" y="10073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60325</xdr:colOff>
      <xdr:row>49</xdr:row>
      <xdr:rowOff>66098</xdr:rowOff>
    </xdr:from>
    <xdr:ext cx="690189" cy="259045"/>
    <xdr:sp macro="" textlink="">
      <xdr:nvSpPr>
        <xdr:cNvPr id="339" name="普通建設事業費最大値テキスト">
          <a:extLst>
            <a:ext uri="{FF2B5EF4-FFF2-40B4-BE49-F238E27FC236}">
              <a16:creationId xmlns:a16="http://schemas.microsoft.com/office/drawing/2014/main" id="{00000000-0008-0000-0600-000053010000}"/>
            </a:ext>
          </a:extLst>
        </xdr:cNvPr>
        <xdr:cNvSpPr txBox="1"/>
      </xdr:nvSpPr>
      <xdr:spPr>
        <a:xfrm>
          <a:off x="10537825" y="87338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1,522,178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119421</xdr:rowOff>
    </xdr:from>
    <xdr:to>
      <xdr:col>55</xdr:col>
      <xdr:colOff>88900</xdr:colOff>
      <xdr:row>50</xdr:row>
      <xdr:rowOff>119421</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10388600" y="8691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115136</xdr:rowOff>
    </xdr:from>
    <xdr:to>
      <xdr:col>55</xdr:col>
      <xdr:colOff>0</xdr:colOff>
      <xdr:row>58</xdr:row>
      <xdr:rowOff>116198</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flipV="1">
          <a:off x="9639300" y="10059236"/>
          <a:ext cx="838200" cy="1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60325</xdr:colOff>
      <xdr:row>57</xdr:row>
      <xdr:rowOff>12792</xdr:rowOff>
    </xdr:from>
    <xdr:ext cx="599010" cy="259045"/>
    <xdr:sp macro="" textlink="">
      <xdr:nvSpPr>
        <xdr:cNvPr id="342" name="普通建設事業費平均値テキスト">
          <a:extLst>
            <a:ext uri="{FF2B5EF4-FFF2-40B4-BE49-F238E27FC236}">
              <a16:creationId xmlns:a16="http://schemas.microsoft.com/office/drawing/2014/main" id="{00000000-0008-0000-0600-000056010000}"/>
            </a:ext>
          </a:extLst>
        </xdr:cNvPr>
        <xdr:cNvSpPr txBox="1"/>
      </xdr:nvSpPr>
      <xdr:spPr>
        <a:xfrm>
          <a:off x="10537825" y="100956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161365</xdr:rowOff>
    </xdr:from>
    <xdr:to>
      <xdr:col>55</xdr:col>
      <xdr:colOff>50800</xdr:colOff>
      <xdr:row>58</xdr:row>
      <xdr:rowOff>91515</xdr:rowOff>
    </xdr:to>
    <xdr:sp macro="" textlink="">
      <xdr:nvSpPr>
        <xdr:cNvPr id="343" name="フローチャート: 判断 342">
          <a:extLst>
            <a:ext uri="{FF2B5EF4-FFF2-40B4-BE49-F238E27FC236}">
              <a16:creationId xmlns:a16="http://schemas.microsoft.com/office/drawing/2014/main" id="{00000000-0008-0000-0600-000057010000}"/>
            </a:ext>
          </a:extLst>
        </xdr:cNvPr>
        <xdr:cNvSpPr/>
      </xdr:nvSpPr>
      <xdr:spPr>
        <a:xfrm>
          <a:off x="10426700" y="9934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45</xdr:col>
      <xdr:colOff>177800</xdr:colOff>
      <xdr:row>58</xdr:row>
      <xdr:rowOff>103877</xdr:rowOff>
    </xdr:from>
    <xdr:to>
      <xdr:col>50</xdr:col>
      <xdr:colOff>114300</xdr:colOff>
      <xdr:row>58</xdr:row>
      <xdr:rowOff>116198</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8750300" y="10047977"/>
          <a:ext cx="889000" cy="12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13011</xdr:rowOff>
    </xdr:from>
    <xdr:to>
      <xdr:col>50</xdr:col>
      <xdr:colOff>165100</xdr:colOff>
      <xdr:row>58</xdr:row>
      <xdr:rowOff>114611</xdr:rowOff>
    </xdr:to>
    <xdr:sp macro="" textlink="">
      <xdr:nvSpPr>
        <xdr:cNvPr id="345" name="フローチャート: 判断 344">
          <a:extLst>
            <a:ext uri="{FF2B5EF4-FFF2-40B4-BE49-F238E27FC236}">
              <a16:creationId xmlns:a16="http://schemas.microsoft.com/office/drawing/2014/main" id="{00000000-0008-0000-0600-000059010000}"/>
            </a:ext>
          </a:extLst>
        </xdr:cNvPr>
        <xdr:cNvSpPr/>
      </xdr:nvSpPr>
      <xdr:spPr>
        <a:xfrm>
          <a:off x="9588500" y="9957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49</xdr:col>
      <xdr:colOff>37611</xdr:colOff>
      <xdr:row>56</xdr:row>
      <xdr:rowOff>131138</xdr:rowOff>
    </xdr:from>
    <xdr:ext cx="534377" cy="2590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9372111" y="10037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103877</xdr:rowOff>
    </xdr:from>
    <xdr:to>
      <xdr:col>45</xdr:col>
      <xdr:colOff>177800</xdr:colOff>
      <xdr:row>58</xdr:row>
      <xdr:rowOff>106063</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7861300" y="10047977"/>
          <a:ext cx="889000" cy="2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16751</xdr:rowOff>
    </xdr:from>
    <xdr:to>
      <xdr:col>46</xdr:col>
      <xdr:colOff>38100</xdr:colOff>
      <xdr:row>58</xdr:row>
      <xdr:rowOff>118351</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8699500" y="9960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44</xdr:col>
      <xdr:colOff>101111</xdr:colOff>
      <xdr:row>56</xdr:row>
      <xdr:rowOff>134878</xdr:rowOff>
    </xdr:from>
    <xdr:ext cx="534377" cy="259045"/>
    <xdr:sp macro="" textlink="">
      <xdr:nvSpPr>
        <xdr:cNvPr id="349" name="テキスト ボックス 348">
          <a:extLst>
            <a:ext uri="{FF2B5EF4-FFF2-40B4-BE49-F238E27FC236}">
              <a16:creationId xmlns:a16="http://schemas.microsoft.com/office/drawing/2014/main" id="{00000000-0008-0000-0600-00005D010000}"/>
            </a:ext>
          </a:extLst>
        </xdr:cNvPr>
        <xdr:cNvSpPr txBox="1"/>
      </xdr:nvSpPr>
      <xdr:spPr>
        <a:xfrm>
          <a:off x="8483111" y="10040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53208</xdr:rowOff>
    </xdr:from>
    <xdr:to>
      <xdr:col>41</xdr:col>
      <xdr:colOff>50800</xdr:colOff>
      <xdr:row>58</xdr:row>
      <xdr:rowOff>106063</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6972300" y="9997308"/>
          <a:ext cx="889000" cy="52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163340</xdr:rowOff>
    </xdr:from>
    <xdr:to>
      <xdr:col>41</xdr:col>
      <xdr:colOff>101600</xdr:colOff>
      <xdr:row>58</xdr:row>
      <xdr:rowOff>93490</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7810500" y="993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39</xdr:col>
      <xdr:colOff>132295</xdr:colOff>
      <xdr:row>56</xdr:row>
      <xdr:rowOff>100492</xdr:rowOff>
    </xdr:from>
    <xdr:ext cx="599010"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7561795" y="10006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115359</xdr:rowOff>
    </xdr:from>
    <xdr:to>
      <xdr:col>36</xdr:col>
      <xdr:colOff>165100</xdr:colOff>
      <xdr:row>58</xdr:row>
      <xdr:rowOff>45509</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6921500" y="988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35</xdr:col>
      <xdr:colOff>5295</xdr:colOff>
      <xdr:row>56</xdr:row>
      <xdr:rowOff>62036</xdr:rowOff>
    </xdr:from>
    <xdr:ext cx="59901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6672795" y="9968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64336</xdr:rowOff>
    </xdr:from>
    <xdr:to>
      <xdr:col>55</xdr:col>
      <xdr:colOff>50800</xdr:colOff>
      <xdr:row>58</xdr:row>
      <xdr:rowOff>165936</xdr:rowOff>
    </xdr:to>
    <xdr:sp macro="" textlink="">
      <xdr:nvSpPr>
        <xdr:cNvPr id="360" name="楕円 359">
          <a:extLst>
            <a:ext uri="{FF2B5EF4-FFF2-40B4-BE49-F238E27FC236}">
              <a16:creationId xmlns:a16="http://schemas.microsoft.com/office/drawing/2014/main" id="{00000000-0008-0000-0600-000068010000}"/>
            </a:ext>
          </a:extLst>
        </xdr:cNvPr>
        <xdr:cNvSpPr/>
      </xdr:nvSpPr>
      <xdr:spPr>
        <a:xfrm>
          <a:off x="10426700" y="10008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55</xdr:col>
      <xdr:colOff>60325</xdr:colOff>
      <xdr:row>57</xdr:row>
      <xdr:rowOff>150713</xdr:rowOff>
    </xdr:from>
    <xdr:ext cx="534377" cy="259045"/>
    <xdr:sp macro="" textlink="">
      <xdr:nvSpPr>
        <xdr:cNvPr id="361" name="普通建設事業費該当値テキスト">
          <a:extLst>
            <a:ext uri="{FF2B5EF4-FFF2-40B4-BE49-F238E27FC236}">
              <a16:creationId xmlns:a16="http://schemas.microsoft.com/office/drawing/2014/main" id="{00000000-0008-0000-0600-000069010000}"/>
            </a:ext>
          </a:extLst>
        </xdr:cNvPr>
        <xdr:cNvSpPr txBox="1"/>
      </xdr:nvSpPr>
      <xdr:spPr>
        <a:xfrm>
          <a:off x="10537825" y="10233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65398</xdr:rowOff>
    </xdr:from>
    <xdr:to>
      <xdr:col>50</xdr:col>
      <xdr:colOff>165100</xdr:colOff>
      <xdr:row>58</xdr:row>
      <xdr:rowOff>166998</xdr:rowOff>
    </xdr:to>
    <xdr:sp macro="" textlink="">
      <xdr:nvSpPr>
        <xdr:cNvPr id="362" name="楕円 361">
          <a:extLst>
            <a:ext uri="{FF2B5EF4-FFF2-40B4-BE49-F238E27FC236}">
              <a16:creationId xmlns:a16="http://schemas.microsoft.com/office/drawing/2014/main" id="{00000000-0008-0000-0600-00006A010000}"/>
            </a:ext>
          </a:extLst>
        </xdr:cNvPr>
        <xdr:cNvSpPr/>
      </xdr:nvSpPr>
      <xdr:spPr>
        <a:xfrm>
          <a:off x="9588500" y="10009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49</xdr:col>
      <xdr:colOff>37611</xdr:colOff>
      <xdr:row>58</xdr:row>
      <xdr:rowOff>158125</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9372111" y="10417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53077</xdr:rowOff>
    </xdr:from>
    <xdr:to>
      <xdr:col>46</xdr:col>
      <xdr:colOff>38100</xdr:colOff>
      <xdr:row>58</xdr:row>
      <xdr:rowOff>154677</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8699500" y="9997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44</xdr:col>
      <xdr:colOff>101111</xdr:colOff>
      <xdr:row>58</xdr:row>
      <xdr:rowOff>155329</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8483111" y="10415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55263</xdr:rowOff>
    </xdr:from>
    <xdr:to>
      <xdr:col>41</xdr:col>
      <xdr:colOff>101600</xdr:colOff>
      <xdr:row>58</xdr:row>
      <xdr:rowOff>156863</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7810500" y="9999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39</xdr:col>
      <xdr:colOff>164611</xdr:colOff>
      <xdr:row>58</xdr:row>
      <xdr:rowOff>147990</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7594111" y="10407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2408</xdr:rowOff>
    </xdr:from>
    <xdr:to>
      <xdr:col>36</xdr:col>
      <xdr:colOff>165100</xdr:colOff>
      <xdr:row>58</xdr:row>
      <xdr:rowOff>104008</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6921500" y="9946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35</xdr:col>
      <xdr:colOff>37611</xdr:colOff>
      <xdr:row>58</xdr:row>
      <xdr:rowOff>95135</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6705111" y="10354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a:extLst>
            <a:ext uri="{FF2B5EF4-FFF2-40B4-BE49-F238E27FC236}">
              <a16:creationId xmlns:a16="http://schemas.microsoft.com/office/drawing/2014/main" id="{00000000-0008-0000-0600-000072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a:extLst>
            <a:ext uri="{FF2B5EF4-FFF2-40B4-BE49-F238E27FC236}">
              <a16:creationId xmlns:a16="http://schemas.microsoft.com/office/drawing/2014/main" id="{00000000-0008-0000-0600-000073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34</xdr:col>
      <xdr:colOff>88900</xdr:colOff>
      <xdr:row>67</xdr:row>
      <xdr:rowOff>6350</xdr:rowOff>
    </xdr:from>
    <xdr:ext cx="349839" cy="225703"/>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6565900" y="11858171"/>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a:extLst>
            <a:ext uri="{FF2B5EF4-FFF2-40B4-BE49-F238E27FC236}">
              <a16:creationId xmlns:a16="http://schemas.microsoft.com/office/drawing/2014/main" id="{00000000-0008-0000-0600-00007B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0" name="直線コネクタ 379">
          <a:extLst>
            <a:ext uri="{FF2B5EF4-FFF2-40B4-BE49-F238E27FC236}">
              <a16:creationId xmlns:a16="http://schemas.microsoft.com/office/drawing/2014/main" id="{00000000-0008-0000-0600-00007C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83202</xdr:rowOff>
    </xdr:from>
    <xdr:ext cx="248786"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6355214" y="1388084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008581" y="134794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008581" y="130821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26902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2983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19064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普通建設事業費 （ うち新規整備　）グラフ枠">
          <a:extLst>
            <a:ext uri="{FF2B5EF4-FFF2-40B4-BE49-F238E27FC236}">
              <a16:creationId xmlns:a16="http://schemas.microsoft.com/office/drawing/2014/main" id="{00000000-0008-0000-06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54</xdr:col>
      <xdr:colOff>188595</xdr:colOff>
      <xdr:row>70</xdr:row>
      <xdr:rowOff>116695</xdr:rowOff>
    </xdr:from>
    <xdr:to>
      <xdr:col>54</xdr:col>
      <xdr:colOff>189865</xdr:colOff>
      <xdr:row>79</xdr:row>
      <xdr:rowOff>44450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flipV="1">
          <a:off x="10475595" y="12118195"/>
          <a:ext cx="1270" cy="14708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60325</xdr:colOff>
      <xdr:row>79</xdr:row>
      <xdr:rowOff>57802</xdr:rowOff>
    </xdr:from>
    <xdr:ext cx="249299" cy="259045"/>
    <xdr:sp macro="" textlink="">
      <xdr:nvSpPr>
        <xdr:cNvPr id="394" name="普通建設事業費 （ うち新規整備　）最小値テキスト">
          <a:extLst>
            <a:ext uri="{FF2B5EF4-FFF2-40B4-BE49-F238E27FC236}">
              <a16:creationId xmlns:a16="http://schemas.microsoft.com/office/drawing/2014/main" id="{00000000-0008-0000-0600-00008A010000}"/>
            </a:ext>
          </a:extLst>
        </xdr:cNvPr>
        <xdr:cNvSpPr txBox="1"/>
      </xdr:nvSpPr>
      <xdr:spPr>
        <a:xfrm>
          <a:off x="10537825" y="1403233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60325</xdr:colOff>
      <xdr:row>69</xdr:row>
      <xdr:rowOff>63372</xdr:rowOff>
    </xdr:from>
    <xdr:ext cx="599010" cy="259045"/>
    <xdr:sp macro="" textlink="">
      <xdr:nvSpPr>
        <xdr:cNvPr id="396" name="普通建設事業費 （ うち新規整備　）最大値テキスト">
          <a:extLst>
            <a:ext uri="{FF2B5EF4-FFF2-40B4-BE49-F238E27FC236}">
              <a16:creationId xmlns:a16="http://schemas.microsoft.com/office/drawing/2014/main" id="{00000000-0008-0000-0600-00008C010000}"/>
            </a:ext>
          </a:extLst>
        </xdr:cNvPr>
        <xdr:cNvSpPr txBox="1"/>
      </xdr:nvSpPr>
      <xdr:spPr>
        <a:xfrm>
          <a:off x="10537825" y="12268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116695</xdr:rowOff>
    </xdr:from>
    <xdr:to>
      <xdr:col>55</xdr:col>
      <xdr:colOff>88900</xdr:colOff>
      <xdr:row>70</xdr:row>
      <xdr:rowOff>116695</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2118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129756</xdr:rowOff>
    </xdr:from>
    <xdr:to>
      <xdr:col>55</xdr:col>
      <xdr:colOff>0</xdr:colOff>
      <xdr:row>78</xdr:row>
      <xdr:rowOff>162830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9639300" y="13502856"/>
          <a:ext cx="838200" cy="33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60325</xdr:colOff>
      <xdr:row>77</xdr:row>
      <xdr:rowOff>63820</xdr:rowOff>
    </xdr:from>
    <xdr:ext cx="534377" cy="259045"/>
    <xdr:sp macro="" textlink="">
      <xdr:nvSpPr>
        <xdr:cNvPr id="399" name="普通建設事業費 （ うち新規整備　）平均値テキスト">
          <a:extLst>
            <a:ext uri="{FF2B5EF4-FFF2-40B4-BE49-F238E27FC236}">
              <a16:creationId xmlns:a16="http://schemas.microsoft.com/office/drawing/2014/main" id="{00000000-0008-0000-0600-00008F010000}"/>
            </a:ext>
          </a:extLst>
        </xdr:cNvPr>
        <xdr:cNvSpPr txBox="1"/>
      </xdr:nvSpPr>
      <xdr:spPr>
        <a:xfrm>
          <a:off x="10537825" y="136845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40943</xdr:rowOff>
    </xdr:from>
    <xdr:to>
      <xdr:col>55</xdr:col>
      <xdr:colOff>50800</xdr:colOff>
      <xdr:row>78</xdr:row>
      <xdr:rowOff>142543</xdr:rowOff>
    </xdr:to>
    <xdr:sp macro="" textlink="">
      <xdr:nvSpPr>
        <xdr:cNvPr id="400" name="フローチャート: 判断 399">
          <a:extLst>
            <a:ext uri="{FF2B5EF4-FFF2-40B4-BE49-F238E27FC236}">
              <a16:creationId xmlns:a16="http://schemas.microsoft.com/office/drawing/2014/main" id="{00000000-0008-0000-0600-000090010000}"/>
            </a:ext>
          </a:extLst>
        </xdr:cNvPr>
        <xdr:cNvSpPr/>
      </xdr:nvSpPr>
      <xdr:spPr>
        <a:xfrm>
          <a:off x="10426700" y="13414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45</xdr:col>
      <xdr:colOff>177800</xdr:colOff>
      <xdr:row>78</xdr:row>
      <xdr:rowOff>124845</xdr:rowOff>
    </xdr:from>
    <xdr:to>
      <xdr:col>50</xdr:col>
      <xdr:colOff>114300</xdr:colOff>
      <xdr:row>78</xdr:row>
      <xdr:rowOff>129756</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8750300" y="13497945"/>
          <a:ext cx="889000" cy="4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76392</xdr:rowOff>
    </xdr:from>
    <xdr:to>
      <xdr:col>50</xdr:col>
      <xdr:colOff>165100</xdr:colOff>
      <xdr:row>79</xdr:row>
      <xdr:rowOff>6542</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9588500" y="13449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49</xdr:col>
      <xdr:colOff>37611</xdr:colOff>
      <xdr:row>77</xdr:row>
      <xdr:rowOff>13544</xdr:rowOff>
    </xdr:from>
    <xdr:ext cx="534377"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9372111" y="13634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86970</xdr:rowOff>
    </xdr:from>
    <xdr:to>
      <xdr:col>45</xdr:col>
      <xdr:colOff>177800</xdr:colOff>
      <xdr:row>78</xdr:row>
      <xdr:rowOff>124845</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7861300" y="13460070"/>
          <a:ext cx="889000" cy="37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68452</xdr:rowOff>
    </xdr:from>
    <xdr:to>
      <xdr:col>46</xdr:col>
      <xdr:colOff>38100</xdr:colOff>
      <xdr:row>78</xdr:row>
      <xdr:rowOff>170052</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8699500" y="1344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44</xdr:col>
      <xdr:colOff>101111</xdr:colOff>
      <xdr:row>77</xdr:row>
      <xdr:rowOff>5604</xdr:rowOff>
    </xdr:from>
    <xdr:ext cx="534377"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8483111" y="13626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47411</xdr:rowOff>
    </xdr:from>
    <xdr:to>
      <xdr:col>41</xdr:col>
      <xdr:colOff>50800</xdr:colOff>
      <xdr:row>78</xdr:row>
      <xdr:rowOff>86970</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6972300" y="13249061"/>
          <a:ext cx="889000" cy="211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104891</xdr:rowOff>
    </xdr:from>
    <xdr:to>
      <xdr:col>41</xdr:col>
      <xdr:colOff>101600</xdr:colOff>
      <xdr:row>78</xdr:row>
      <xdr:rowOff>35041</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7810500" y="1330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39</xdr:col>
      <xdr:colOff>164611</xdr:colOff>
      <xdr:row>76</xdr:row>
      <xdr:rowOff>61093</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7594111" y="13504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88202</xdr:rowOff>
    </xdr:from>
    <xdr:to>
      <xdr:col>36</xdr:col>
      <xdr:colOff>165100</xdr:colOff>
      <xdr:row>77</xdr:row>
      <xdr:rowOff>18352</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6921500" y="13118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35</xdr:col>
      <xdr:colOff>5295</xdr:colOff>
      <xdr:row>75</xdr:row>
      <xdr:rowOff>34880</xdr:rowOff>
    </xdr:from>
    <xdr:ext cx="59901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6672795" y="13301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112030</xdr:rowOff>
    </xdr:from>
    <xdr:to>
      <xdr:col>55</xdr:col>
      <xdr:colOff>50800</xdr:colOff>
      <xdr:row>79</xdr:row>
      <xdr:rowOff>42180</xdr:rowOff>
    </xdr:to>
    <xdr:sp macro="" textlink="">
      <xdr:nvSpPr>
        <xdr:cNvPr id="417" name="楕円 416">
          <a:extLst>
            <a:ext uri="{FF2B5EF4-FFF2-40B4-BE49-F238E27FC236}">
              <a16:creationId xmlns:a16="http://schemas.microsoft.com/office/drawing/2014/main" id="{00000000-0008-0000-0600-0000A1010000}"/>
            </a:ext>
          </a:extLst>
        </xdr:cNvPr>
        <xdr:cNvSpPr/>
      </xdr:nvSpPr>
      <xdr:spPr>
        <a:xfrm>
          <a:off x="10426700" y="13485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55</xdr:col>
      <xdr:colOff>60325</xdr:colOff>
      <xdr:row>78</xdr:row>
      <xdr:rowOff>26957</xdr:rowOff>
    </xdr:from>
    <xdr:ext cx="534377" cy="259045"/>
    <xdr:sp macro="" textlink="">
      <xdr:nvSpPr>
        <xdr:cNvPr id="418" name="普通建設事業費 （ うち新規整備　）該当値テキスト">
          <a:extLst>
            <a:ext uri="{FF2B5EF4-FFF2-40B4-BE49-F238E27FC236}">
              <a16:creationId xmlns:a16="http://schemas.microsoft.com/office/drawing/2014/main" id="{00000000-0008-0000-0600-0000A2010000}"/>
            </a:ext>
          </a:extLst>
        </xdr:cNvPr>
        <xdr:cNvSpPr txBox="1"/>
      </xdr:nvSpPr>
      <xdr:spPr>
        <a:xfrm>
          <a:off x="10537825" y="13824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78956</xdr:rowOff>
    </xdr:from>
    <xdr:to>
      <xdr:col>50</xdr:col>
      <xdr:colOff>165100</xdr:colOff>
      <xdr:row>79</xdr:row>
      <xdr:rowOff>9106</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9588500" y="13452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49</xdr:col>
      <xdr:colOff>37611</xdr:colOff>
      <xdr:row>79</xdr:row>
      <xdr:rowOff>233</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372111" y="13974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74045</xdr:rowOff>
    </xdr:from>
    <xdr:to>
      <xdr:col>46</xdr:col>
      <xdr:colOff>38100</xdr:colOff>
      <xdr:row>79</xdr:row>
      <xdr:rowOff>4195</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8699500" y="1344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44</xdr:col>
      <xdr:colOff>101111</xdr:colOff>
      <xdr:row>78</xdr:row>
      <xdr:rowOff>166772</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483111" y="13964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36170</xdr:rowOff>
    </xdr:from>
    <xdr:to>
      <xdr:col>41</xdr:col>
      <xdr:colOff>101600</xdr:colOff>
      <xdr:row>78</xdr:row>
      <xdr:rowOff>137770</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7810500" y="13409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39</xdr:col>
      <xdr:colOff>164611</xdr:colOff>
      <xdr:row>78</xdr:row>
      <xdr:rowOff>128897</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594111" y="13926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168061</xdr:rowOff>
    </xdr:from>
    <xdr:to>
      <xdr:col>36</xdr:col>
      <xdr:colOff>165100</xdr:colOff>
      <xdr:row>77</xdr:row>
      <xdr:rowOff>98211</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6921500" y="13198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35</xdr:col>
      <xdr:colOff>37611</xdr:colOff>
      <xdr:row>77</xdr:row>
      <xdr:rowOff>89338</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705111" y="13710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565900" y="15396029"/>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355214" y="174636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153959</xdr:rowOff>
    </xdr:from>
    <xdr:ext cx="595419"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008581" y="1713567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08581" y="167886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64566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12445</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610969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3"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918428" y="15781762"/>
          <a:ext cx="68557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3"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5918428" y="15444306"/>
          <a:ext cx="68557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a:extLst>
            <a:ext uri="{FF2B5EF4-FFF2-40B4-BE49-F238E27FC236}">
              <a16:creationId xmlns:a16="http://schemas.microsoft.com/office/drawing/2014/main" id="{00000000-0008-0000-06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54</xdr:col>
      <xdr:colOff>188595</xdr:colOff>
      <xdr:row>90</xdr:row>
      <xdr:rowOff>47410</xdr:rowOff>
    </xdr:from>
    <xdr:to>
      <xdr:col>54</xdr:col>
      <xdr:colOff>189865</xdr:colOff>
      <xdr:row>99</xdr:row>
      <xdr:rowOff>94224</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flipV="1">
          <a:off x="10475595" y="15477910"/>
          <a:ext cx="1270" cy="1589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60325</xdr:colOff>
      <xdr:row>99</xdr:row>
      <xdr:rowOff>98051</xdr:rowOff>
    </xdr:from>
    <xdr:ext cx="469744" cy="259045"/>
    <xdr:sp macro="" textlink="">
      <xdr:nvSpPr>
        <xdr:cNvPr id="453" name="普通建設事業費 （ うち更新整備　）最小値テキスト">
          <a:extLst>
            <a:ext uri="{FF2B5EF4-FFF2-40B4-BE49-F238E27FC236}">
              <a16:creationId xmlns:a16="http://schemas.microsoft.com/office/drawing/2014/main" id="{00000000-0008-0000-0600-0000C5010000}"/>
            </a:ext>
          </a:extLst>
        </xdr:cNvPr>
        <xdr:cNvSpPr txBox="1"/>
      </xdr:nvSpPr>
      <xdr:spPr>
        <a:xfrm>
          <a:off x="10537825" y="17610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94224</xdr:rowOff>
    </xdr:from>
    <xdr:to>
      <xdr:col>55</xdr:col>
      <xdr:colOff>88900</xdr:colOff>
      <xdr:row>99</xdr:row>
      <xdr:rowOff>94224</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7067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60325</xdr:colOff>
      <xdr:row>88</xdr:row>
      <xdr:rowOff>165537</xdr:rowOff>
    </xdr:from>
    <xdr:ext cx="599010" cy="259045"/>
    <xdr:sp macro="" textlink="">
      <xdr:nvSpPr>
        <xdr:cNvPr id="455" name="普通建設事業費 （ うち更新整備　）最大値テキスト">
          <a:extLst>
            <a:ext uri="{FF2B5EF4-FFF2-40B4-BE49-F238E27FC236}">
              <a16:creationId xmlns:a16="http://schemas.microsoft.com/office/drawing/2014/main" id="{00000000-0008-0000-0600-0000C7010000}"/>
            </a:ext>
          </a:extLst>
        </xdr:cNvPr>
        <xdr:cNvSpPr txBox="1"/>
      </xdr:nvSpPr>
      <xdr:spPr>
        <a:xfrm>
          <a:off x="10537825" y="15732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976,521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47410</xdr:rowOff>
    </xdr:from>
    <xdr:to>
      <xdr:col>55</xdr:col>
      <xdr:colOff>88900</xdr:colOff>
      <xdr:row>90</xdr:row>
      <xdr:rowOff>47410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5477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99</xdr:row>
      <xdr:rowOff>79583</xdr:rowOff>
    </xdr:from>
    <xdr:to>
      <xdr:col>55</xdr:col>
      <xdr:colOff>0</xdr:colOff>
      <xdr:row>99</xdr:row>
      <xdr:rowOff>97191</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flipV="1">
          <a:off x="9639300" y="17053133"/>
          <a:ext cx="838200" cy="17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60325</xdr:colOff>
      <xdr:row>97</xdr:row>
      <xdr:rowOff>147840</xdr:rowOff>
    </xdr:from>
    <xdr:ext cx="534377" cy="259045"/>
    <xdr:sp macro="" textlink="">
      <xdr:nvSpPr>
        <xdr:cNvPr id="458" name="普通建設事業費 （ うち更新整備　）平均値テキスト">
          <a:extLst>
            <a:ext uri="{FF2B5EF4-FFF2-40B4-BE49-F238E27FC236}">
              <a16:creationId xmlns:a16="http://schemas.microsoft.com/office/drawing/2014/main" id="{00000000-0008-0000-0600-0000CA010000}"/>
            </a:ext>
          </a:extLst>
        </xdr:cNvPr>
        <xdr:cNvSpPr txBox="1"/>
      </xdr:nvSpPr>
      <xdr:spPr>
        <a:xfrm>
          <a:off x="10537825" y="173064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115438</xdr:rowOff>
    </xdr:from>
    <xdr:to>
      <xdr:col>55</xdr:col>
      <xdr:colOff>50800</xdr:colOff>
      <xdr:row>99</xdr:row>
      <xdr:rowOff>45588</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10426700" y="16917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45</xdr:col>
      <xdr:colOff>177800</xdr:colOff>
      <xdr:row>99</xdr:row>
      <xdr:rowOff>81862</xdr:rowOff>
    </xdr:from>
    <xdr:to>
      <xdr:col>50</xdr:col>
      <xdr:colOff>114300</xdr:colOff>
      <xdr:row>99</xdr:row>
      <xdr:rowOff>97191</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8750300" y="17055412"/>
          <a:ext cx="889000" cy="15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139840</xdr:rowOff>
    </xdr:from>
    <xdr:to>
      <xdr:col>50</xdr:col>
      <xdr:colOff>165100</xdr:colOff>
      <xdr:row>99</xdr:row>
      <xdr:rowOff>69990</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9588500" y="169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49</xdr:col>
      <xdr:colOff>37611</xdr:colOff>
      <xdr:row>97</xdr:row>
      <xdr:rowOff>86517</xdr:rowOff>
    </xdr:from>
    <xdr:ext cx="534377"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9372111" y="17245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81862</xdr:rowOff>
    </xdr:from>
    <xdr:to>
      <xdr:col>45</xdr:col>
      <xdr:colOff>177800</xdr:colOff>
      <xdr:row>99</xdr:row>
      <xdr:rowOff>98879</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7861300" y="17055412"/>
          <a:ext cx="889000" cy="17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147603</xdr:rowOff>
    </xdr:from>
    <xdr:to>
      <xdr:col>46</xdr:col>
      <xdr:colOff>38100</xdr:colOff>
      <xdr:row>99</xdr:row>
      <xdr:rowOff>77753</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8699500" y="16949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44</xdr:col>
      <xdr:colOff>101111</xdr:colOff>
      <xdr:row>97</xdr:row>
      <xdr:rowOff>94280</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8483111" y="17252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98879</xdr:rowOff>
    </xdr:from>
    <xdr:to>
      <xdr:col>41</xdr:col>
      <xdr:colOff>50800</xdr:colOff>
      <xdr:row>99</xdr:row>
      <xdr:rowOff>98879</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6972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166545</xdr:rowOff>
    </xdr:from>
    <xdr:to>
      <xdr:col>41</xdr:col>
      <xdr:colOff>101600</xdr:colOff>
      <xdr:row>99</xdr:row>
      <xdr:rowOff>96695</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7810500" y="16968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39</xdr:col>
      <xdr:colOff>164611</xdr:colOff>
      <xdr:row>97</xdr:row>
      <xdr:rowOff>103697</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7594111" y="17262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99</xdr:row>
      <xdr:rowOff>2826</xdr:rowOff>
    </xdr:from>
    <xdr:to>
      <xdr:col>36</xdr:col>
      <xdr:colOff>165100</xdr:colOff>
      <xdr:row>99</xdr:row>
      <xdr:rowOff>104426</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6921500" y="16976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35</xdr:col>
      <xdr:colOff>37611</xdr:colOff>
      <xdr:row>97</xdr:row>
      <xdr:rowOff>120953</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6705111" y="17279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99</xdr:row>
      <xdr:rowOff>28783</xdr:rowOff>
    </xdr:from>
    <xdr:to>
      <xdr:col>55</xdr:col>
      <xdr:colOff>50800</xdr:colOff>
      <xdr:row>99</xdr:row>
      <xdr:rowOff>130383</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10426700" y="17002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55</xdr:col>
      <xdr:colOff>60325</xdr:colOff>
      <xdr:row>98</xdr:row>
      <xdr:rowOff>105635</xdr:rowOff>
    </xdr:from>
    <xdr:ext cx="534377" cy="259045"/>
    <xdr:sp macro="" textlink="">
      <xdr:nvSpPr>
        <xdr:cNvPr id="477" name="普通建設事業費 （ うち更新整備　）該当値テキスト">
          <a:extLst>
            <a:ext uri="{FF2B5EF4-FFF2-40B4-BE49-F238E27FC236}">
              <a16:creationId xmlns:a16="http://schemas.microsoft.com/office/drawing/2014/main" id="{00000000-0008-0000-0600-0000DD010000}"/>
            </a:ext>
          </a:extLst>
        </xdr:cNvPr>
        <xdr:cNvSpPr txBox="1"/>
      </xdr:nvSpPr>
      <xdr:spPr>
        <a:xfrm>
          <a:off x="10537825" y="17441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99</xdr:row>
      <xdr:rowOff>46391</xdr:rowOff>
    </xdr:from>
    <xdr:to>
      <xdr:col>50</xdr:col>
      <xdr:colOff>165100</xdr:colOff>
      <xdr:row>99</xdr:row>
      <xdr:rowOff>147991</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9588500" y="17019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49</xdr:col>
      <xdr:colOff>69928</xdr:colOff>
      <xdr:row>99</xdr:row>
      <xdr:rowOff>148643</xdr:rowOff>
    </xdr:from>
    <xdr:ext cx="469744"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9404428" y="17661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99</xdr:row>
      <xdr:rowOff>31062</xdr:rowOff>
    </xdr:from>
    <xdr:to>
      <xdr:col>46</xdr:col>
      <xdr:colOff>38100</xdr:colOff>
      <xdr:row>99</xdr:row>
      <xdr:rowOff>132662</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8699500" y="17004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44</xdr:col>
      <xdr:colOff>101111</xdr:colOff>
      <xdr:row>99</xdr:row>
      <xdr:rowOff>123789</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483111" y="17636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99</xdr:row>
      <xdr:rowOff>48079</xdr:rowOff>
    </xdr:from>
    <xdr:to>
      <xdr:col>41</xdr:col>
      <xdr:colOff>101600</xdr:colOff>
      <xdr:row>99</xdr:row>
      <xdr:rowOff>149679</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7810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40</xdr:col>
      <xdr:colOff>107125</xdr:colOff>
      <xdr:row>99</xdr:row>
      <xdr:rowOff>150331</xdr:rowOff>
    </xdr:from>
    <xdr:ext cx="249299"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727125" y="1766272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99</xdr:row>
      <xdr:rowOff>48079</xdr:rowOff>
    </xdr:from>
    <xdr:to>
      <xdr:col>36</xdr:col>
      <xdr:colOff>165100</xdr:colOff>
      <xdr:row>99</xdr:row>
      <xdr:rowOff>149679</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6921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35</xdr:col>
      <xdr:colOff>180150</xdr:colOff>
      <xdr:row>99</xdr:row>
      <xdr:rowOff>150331</xdr:rowOff>
    </xdr:from>
    <xdr:ext cx="249299"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6847650" y="1766272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2407900" y="4782457"/>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197214" y="6850034"/>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153959</xdr:rowOff>
    </xdr:from>
    <xdr:ext cx="53129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914701" y="652210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914701" y="61751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914701" y="58431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12445</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49612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51681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48307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a:extLst>
            <a:ext uri="{FF2B5EF4-FFF2-40B4-BE49-F238E27FC236}">
              <a16:creationId xmlns:a16="http://schemas.microsoft.com/office/drawing/2014/main" id="{00000000-0008-0000-06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85</xdr:col>
      <xdr:colOff>125095</xdr:colOff>
      <xdr:row>30</xdr:row>
      <xdr:rowOff>52462</xdr:rowOff>
    </xdr:from>
    <xdr:to>
      <xdr:col>85</xdr:col>
      <xdr:colOff>126364</xdr:colOff>
      <xdr:row>39</xdr:row>
      <xdr:rowOff>98878</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flipV="1">
          <a:off x="16317595" y="5195962"/>
          <a:ext cx="1269" cy="15894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2" name="災害復旧事業費最小値テキスト">
          <a:extLst>
            <a:ext uri="{FF2B5EF4-FFF2-40B4-BE49-F238E27FC236}">
              <a16:creationId xmlns:a16="http://schemas.microsoft.com/office/drawing/2014/main" id="{00000000-0008-0000-0600-000000020000}"/>
            </a:ext>
          </a:extLst>
        </xdr:cNvPr>
        <xdr:cNvSpPr txBox="1"/>
      </xdr:nvSpPr>
      <xdr:spPr>
        <a:xfrm>
          <a:off x="16370300" y="70015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3221</xdr:rowOff>
    </xdr:from>
    <xdr:ext cx="599010" cy="259045"/>
    <xdr:sp macro="" textlink="">
      <xdr:nvSpPr>
        <xdr:cNvPr id="514" name="災害復旧事業費最大値テキスト">
          <a:extLst>
            <a:ext uri="{FF2B5EF4-FFF2-40B4-BE49-F238E27FC236}">
              <a16:creationId xmlns:a16="http://schemas.microsoft.com/office/drawing/2014/main" id="{00000000-0008-0000-0600-000002020000}"/>
            </a:ext>
          </a:extLst>
        </xdr:cNvPr>
        <xdr:cNvSpPr txBox="1"/>
      </xdr:nvSpPr>
      <xdr:spPr>
        <a:xfrm>
          <a:off x="16370300" y="5133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52462</xdr:rowOff>
    </xdr:from>
    <xdr:to>
      <xdr:col>86</xdr:col>
      <xdr:colOff>25400</xdr:colOff>
      <xdr:row>30</xdr:row>
      <xdr:rowOff>52462</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5195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98878</xdr:rowOff>
    </xdr:from>
    <xdr:to>
      <xdr:col>85</xdr:col>
      <xdr:colOff>127000</xdr:colOff>
      <xdr:row>39</xdr:row>
      <xdr:rowOff>98878</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151216</xdr:rowOff>
    </xdr:from>
    <xdr:ext cx="469744" cy="259045"/>
    <xdr:sp macro="" textlink="">
      <xdr:nvSpPr>
        <xdr:cNvPr id="517" name="災害復旧事業費平均値テキスト">
          <a:extLst>
            <a:ext uri="{FF2B5EF4-FFF2-40B4-BE49-F238E27FC236}">
              <a16:creationId xmlns:a16="http://schemas.microsoft.com/office/drawing/2014/main" id="{00000000-0008-0000-0600-000005020000}"/>
            </a:ext>
          </a:extLst>
        </xdr:cNvPr>
        <xdr:cNvSpPr txBox="1"/>
      </xdr:nvSpPr>
      <xdr:spPr>
        <a:xfrm>
          <a:off x="16370300" y="66962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118814</xdr:rowOff>
    </xdr:from>
    <xdr:to>
      <xdr:col>85</xdr:col>
      <xdr:colOff>177800</xdr:colOff>
      <xdr:row>39</xdr:row>
      <xdr:rowOff>48964</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6268700" y="6633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76</xdr:col>
      <xdr:colOff>114300</xdr:colOff>
      <xdr:row>39</xdr:row>
      <xdr:rowOff>98878</xdr:rowOff>
    </xdr:from>
    <xdr:to>
      <xdr:col>81</xdr:col>
      <xdr:colOff>50800</xdr:colOff>
      <xdr:row>39</xdr:row>
      <xdr:rowOff>98878</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167103</xdr:rowOff>
    </xdr:from>
    <xdr:to>
      <xdr:col>81</xdr:col>
      <xdr:colOff>101600</xdr:colOff>
      <xdr:row>39</xdr:row>
      <xdr:rowOff>97253</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5430500" y="6682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80</xdr:col>
      <xdr:colOff>6428</xdr:colOff>
      <xdr:row>37</xdr:row>
      <xdr:rowOff>104255</xdr:rowOff>
    </xdr:from>
    <xdr:ext cx="469744"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46428" y="6649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98878</xdr:rowOff>
    </xdr:from>
    <xdr:to>
      <xdr:col>76</xdr:col>
      <xdr:colOff>114300</xdr:colOff>
      <xdr:row>39</xdr:row>
      <xdr:rowOff>98878</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157252</xdr:rowOff>
    </xdr:from>
    <xdr:to>
      <xdr:col>76</xdr:col>
      <xdr:colOff>165100</xdr:colOff>
      <xdr:row>39</xdr:row>
      <xdr:rowOff>87402</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4541500" y="667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75</xdr:col>
      <xdr:colOff>69928</xdr:colOff>
      <xdr:row>37</xdr:row>
      <xdr:rowOff>103928</xdr:rowOff>
    </xdr:from>
    <xdr:ext cx="469744"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4357428" y="6648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98878</xdr:rowOff>
    </xdr:from>
    <xdr:to>
      <xdr:col>71</xdr:col>
      <xdr:colOff>177800</xdr:colOff>
      <xdr:row>39</xdr:row>
      <xdr:rowOff>98878</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137701</xdr:rowOff>
    </xdr:from>
    <xdr:to>
      <xdr:col>72</xdr:col>
      <xdr:colOff>38100</xdr:colOff>
      <xdr:row>39</xdr:row>
      <xdr:rowOff>67851</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3652500" y="6652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70</xdr:col>
      <xdr:colOff>133428</xdr:colOff>
      <xdr:row>37</xdr:row>
      <xdr:rowOff>84378</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468428" y="6629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46326</xdr:rowOff>
    </xdr:from>
    <xdr:to>
      <xdr:col>67</xdr:col>
      <xdr:colOff>101600</xdr:colOff>
      <xdr:row>38</xdr:row>
      <xdr:rowOff>147926</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2763500" y="6561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65</xdr:col>
      <xdr:colOff>164611</xdr:colOff>
      <xdr:row>36</xdr:row>
      <xdr:rowOff>164453</xdr:rowOff>
    </xdr:from>
    <xdr:ext cx="534377"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547111" y="6532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85</xdr:col>
      <xdr:colOff>177800</xdr:colOff>
      <xdr:row>38</xdr:row>
      <xdr:rowOff>134455</xdr:rowOff>
    </xdr:from>
    <xdr:ext cx="249299" cy="259045"/>
    <xdr:sp macro="" textlink="">
      <xdr:nvSpPr>
        <xdr:cNvPr id="536" name="災害復旧事業費該当値テキスト">
          <a:extLst>
            <a:ext uri="{FF2B5EF4-FFF2-40B4-BE49-F238E27FC236}">
              <a16:creationId xmlns:a16="http://schemas.microsoft.com/office/drawing/2014/main" id="{00000000-0008-0000-0600-000018020000}"/>
            </a:ext>
          </a:extLst>
        </xdr:cNvPr>
        <xdr:cNvSpPr txBox="1"/>
      </xdr:nvSpPr>
      <xdr:spPr>
        <a:xfrm>
          <a:off x="16370300" y="68563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80</xdr:col>
      <xdr:colOff>107125</xdr:colOff>
      <xdr:row>39</xdr:row>
      <xdr:rowOff>150330</xdr:rowOff>
    </xdr:from>
    <xdr:ext cx="249299"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347125" y="70491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75</xdr:col>
      <xdr:colOff>180150</xdr:colOff>
      <xdr:row>39</xdr:row>
      <xdr:rowOff>150330</xdr:rowOff>
    </xdr:from>
    <xdr:ext cx="249299"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467650" y="70491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71</xdr:col>
      <xdr:colOff>53150</xdr:colOff>
      <xdr:row>39</xdr:row>
      <xdr:rowOff>150330</xdr:rowOff>
    </xdr:from>
    <xdr:ext cx="249299"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578650" y="70491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66</xdr:col>
      <xdr:colOff>107125</xdr:colOff>
      <xdr:row>39</xdr:row>
      <xdr:rowOff>150330</xdr:rowOff>
    </xdr:from>
    <xdr:ext cx="249299"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680125" y="70491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407900" y="8320314"/>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54</xdr:row>
      <xdr:rowOff>1559</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9553773"/>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97214" y="8368591"/>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a:extLst>
            <a:ext uri="{FF2B5EF4-FFF2-40B4-BE49-F238E27FC236}">
              <a16:creationId xmlns:a16="http://schemas.microsoft.com/office/drawing/2014/main" id="{00000000-0008-0000-0600-00002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1" name="失業対策事業費最小値テキスト">
          <a:extLst>
            <a:ext uri="{FF2B5EF4-FFF2-40B4-BE49-F238E27FC236}">
              <a16:creationId xmlns:a16="http://schemas.microsoft.com/office/drawing/2014/main" id="{00000000-0008-0000-0600-000031020000}"/>
            </a:ext>
          </a:extLst>
        </xdr:cNvPr>
        <xdr:cNvSpPr txBox="1"/>
      </xdr:nvSpPr>
      <xdr:spPr>
        <a:xfrm>
          <a:off x="16370300" y="97392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3" name="失業対策事業費最大値テキスト">
          <a:extLst>
            <a:ext uri="{FF2B5EF4-FFF2-40B4-BE49-F238E27FC236}">
              <a16:creationId xmlns:a16="http://schemas.microsoft.com/office/drawing/2014/main" id="{00000000-0008-0000-0600-000033020000}"/>
            </a:ext>
          </a:extLst>
        </xdr:cNvPr>
        <xdr:cNvSpPr txBox="1"/>
      </xdr:nvSpPr>
      <xdr:spPr>
        <a:xfrm>
          <a:off x="16370300" y="93854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6" name="失業対策事業費平均値テキスト">
          <a:extLst>
            <a:ext uri="{FF2B5EF4-FFF2-40B4-BE49-F238E27FC236}">
              <a16:creationId xmlns:a16="http://schemas.microsoft.com/office/drawing/2014/main" id="{00000000-0008-0000-0600-000036020000}"/>
            </a:ext>
          </a:extLst>
        </xdr:cNvPr>
        <xdr:cNvSpPr txBox="1"/>
      </xdr:nvSpPr>
      <xdr:spPr>
        <a:xfrm>
          <a:off x="16370300" y="9619541"/>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80</xdr:col>
      <xdr:colOff>107125</xdr:colOff>
      <xdr:row>55</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5347125" y="97392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75</xdr:col>
      <xdr:colOff>180150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4467650" y="97392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71</xdr:col>
      <xdr:colOff>53150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3578650" y="97392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66</xdr:col>
      <xdr:colOff>107125</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2680125" y="97392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85</xdr:col>
      <xdr:colOff>177800</xdr:colOff>
      <xdr:row>53</xdr:row>
      <xdr:rowOff>124477</xdr:rowOff>
    </xdr:from>
    <xdr:ext cx="249299" cy="259045"/>
    <xdr:sp macro="" textlink="">
      <xdr:nvSpPr>
        <xdr:cNvPr id="585" name="失業対策事業費該当値テキスト">
          <a:extLst>
            <a:ext uri="{FF2B5EF4-FFF2-40B4-BE49-F238E27FC236}">
              <a16:creationId xmlns:a16="http://schemas.microsoft.com/office/drawing/2014/main" id="{00000000-0008-0000-0600-000049020000}"/>
            </a:ext>
          </a:extLst>
        </xdr:cNvPr>
        <xdr:cNvSpPr txBox="1"/>
      </xdr:nvSpPr>
      <xdr:spPr>
        <a:xfrm>
          <a:off x="16370300" y="94997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80</xdr:col>
      <xdr:colOff>107125</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5347125" y="94108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75</xdr:col>
      <xdr:colOff>180150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67650" y="94108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71</xdr:col>
      <xdr:colOff>53150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3578650" y="94108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66</xdr:col>
      <xdr:colOff>107125</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80125" y="94108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65</xdr:col>
      <xdr:colOff>25400</xdr:colOff>
      <xdr:row>67</xdr:row>
      <xdr:rowOff>6350</xdr:rowOff>
    </xdr:from>
    <xdr:ext cx="349839" cy="225703"/>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407900" y="11858171"/>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83202</xdr:rowOff>
    </xdr:from>
    <xdr:ext cx="248786"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197214" y="1388084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914701" y="134794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30821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26902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22983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19064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a:extLst>
            <a:ext uri="{FF2B5EF4-FFF2-40B4-BE49-F238E27FC236}">
              <a16:creationId xmlns:a16="http://schemas.microsoft.com/office/drawing/2014/main" id="{00000000-0008-0000-0600-00006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85</xdr:col>
      <xdr:colOff>125095</xdr:colOff>
      <xdr:row>70</xdr:row>
      <xdr:rowOff>86169</xdr:rowOff>
    </xdr:from>
    <xdr:to>
      <xdr:col>85</xdr:col>
      <xdr:colOff>126364</xdr:colOff>
      <xdr:row>78</xdr:row>
      <xdr:rowOff>24752</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flipV="1">
          <a:off x="16317595" y="12087669"/>
          <a:ext cx="1269" cy="13101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28579</xdr:rowOff>
    </xdr:from>
    <xdr:ext cx="534377" cy="259045"/>
    <xdr:sp macro="" textlink="">
      <xdr:nvSpPr>
        <xdr:cNvPr id="618" name="公債費最小値テキスト">
          <a:extLst>
            <a:ext uri="{FF2B5EF4-FFF2-40B4-BE49-F238E27FC236}">
              <a16:creationId xmlns:a16="http://schemas.microsoft.com/office/drawing/2014/main" id="{00000000-0008-0000-0600-00006A020000}"/>
            </a:ext>
          </a:extLst>
        </xdr:cNvPr>
        <xdr:cNvSpPr txBox="1"/>
      </xdr:nvSpPr>
      <xdr:spPr>
        <a:xfrm>
          <a:off x="16370300" y="13826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24752</xdr:rowOff>
    </xdr:from>
    <xdr:to>
      <xdr:col>86</xdr:col>
      <xdr:colOff>25400</xdr:colOff>
      <xdr:row>78</xdr:row>
      <xdr:rowOff>24752</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3397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32846</xdr:rowOff>
    </xdr:from>
    <xdr:ext cx="599010" cy="259045"/>
    <xdr:sp macro="" textlink="">
      <xdr:nvSpPr>
        <xdr:cNvPr id="620" name="公債費最大値テキスト">
          <a:extLst>
            <a:ext uri="{FF2B5EF4-FFF2-40B4-BE49-F238E27FC236}">
              <a16:creationId xmlns:a16="http://schemas.microsoft.com/office/drawing/2014/main" id="{00000000-0008-0000-0600-00006C020000}"/>
            </a:ext>
          </a:extLst>
        </xdr:cNvPr>
        <xdr:cNvSpPr txBox="1"/>
      </xdr:nvSpPr>
      <xdr:spPr>
        <a:xfrm>
          <a:off x="16370300" y="122384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86169</xdr:rowOff>
    </xdr:from>
    <xdr:to>
      <xdr:col>86</xdr:col>
      <xdr:colOff>25400</xdr:colOff>
      <xdr:row>70</xdr:row>
      <xdr:rowOff>86169</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6230600" y="12087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24752</xdr:rowOff>
    </xdr:from>
    <xdr:to>
      <xdr:col>85</xdr:col>
      <xdr:colOff>127000</xdr:colOff>
      <xdr:row>78</xdr:row>
      <xdr:rowOff>31276</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5481300" y="13397852"/>
          <a:ext cx="838200" cy="6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100431</xdr:rowOff>
    </xdr:from>
    <xdr:ext cx="534377" cy="259045"/>
    <xdr:sp macro="" textlink="">
      <xdr:nvSpPr>
        <xdr:cNvPr id="623" name="公債費平均値テキスト">
          <a:extLst>
            <a:ext uri="{FF2B5EF4-FFF2-40B4-BE49-F238E27FC236}">
              <a16:creationId xmlns:a16="http://schemas.microsoft.com/office/drawing/2014/main" id="{00000000-0008-0000-0600-00006F020000}"/>
            </a:ext>
          </a:extLst>
        </xdr:cNvPr>
        <xdr:cNvSpPr txBox="1"/>
      </xdr:nvSpPr>
      <xdr:spPr>
        <a:xfrm>
          <a:off x="16370300" y="133673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77553</xdr:rowOff>
    </xdr:from>
    <xdr:to>
      <xdr:col>85</xdr:col>
      <xdr:colOff>177800</xdr:colOff>
      <xdr:row>77</xdr:row>
      <xdr:rowOff>7703</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6268700" y="13107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76</xdr:col>
      <xdr:colOff>114300</xdr:colOff>
      <xdr:row>78</xdr:row>
      <xdr:rowOff>31276</xdr:rowOff>
    </xdr:from>
    <xdr:to>
      <xdr:col>81</xdr:col>
      <xdr:colOff>50800</xdr:colOff>
      <xdr:row>78</xdr:row>
      <xdr:rowOff>71836</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4592300" y="13404376"/>
          <a:ext cx="889000" cy="40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65027</xdr:rowOff>
    </xdr:from>
    <xdr:to>
      <xdr:col>81</xdr:col>
      <xdr:colOff>101600</xdr:colOff>
      <xdr:row>76</xdr:row>
      <xdr:rowOff>166627</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5430500" y="13095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79</xdr:col>
      <xdr:colOff>164611</xdr:colOff>
      <xdr:row>75</xdr:row>
      <xdr:rowOff>11703</xdr:rowOff>
    </xdr:from>
    <xdr:ext cx="534377"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5214111" y="13278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70526</xdr:rowOff>
    </xdr:from>
    <xdr:to>
      <xdr:col>76</xdr:col>
      <xdr:colOff>114300</xdr:colOff>
      <xdr:row>78</xdr:row>
      <xdr:rowOff>71836</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3703300" y="13443626"/>
          <a:ext cx="889000" cy="1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46357</xdr:rowOff>
    </xdr:from>
    <xdr:to>
      <xdr:col>76</xdr:col>
      <xdr:colOff>165100</xdr:colOff>
      <xdr:row>76</xdr:row>
      <xdr:rowOff>147957</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4541500" y="1307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75</xdr:col>
      <xdr:colOff>37611</xdr:colOff>
      <xdr:row>74</xdr:row>
      <xdr:rowOff>164485</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4325111" y="13254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70526</xdr:rowOff>
    </xdr:from>
    <xdr:to>
      <xdr:col>71</xdr:col>
      <xdr:colOff>177800</xdr:colOff>
      <xdr:row>78</xdr:row>
      <xdr:rowOff>76065</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2814300" y="13443626"/>
          <a:ext cx="889000" cy="5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76288</xdr:rowOff>
    </xdr:from>
    <xdr:to>
      <xdr:col>72</xdr:col>
      <xdr:colOff>38100</xdr:colOff>
      <xdr:row>77</xdr:row>
      <xdr:rowOff>6438</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3652500" y="1310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70</xdr:col>
      <xdr:colOff>101111</xdr:colOff>
      <xdr:row>75</xdr:row>
      <xdr:rowOff>13441</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3436111" y="13280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169931</xdr:rowOff>
    </xdr:from>
    <xdr:to>
      <xdr:col>67</xdr:col>
      <xdr:colOff>101600</xdr:colOff>
      <xdr:row>77</xdr:row>
      <xdr:rowOff>100081</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2763500" y="13200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65</xdr:col>
      <xdr:colOff>164611</xdr:colOff>
      <xdr:row>75</xdr:row>
      <xdr:rowOff>107083</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2547111" y="13374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145402</xdr:rowOff>
    </xdr:from>
    <xdr:to>
      <xdr:col>85</xdr:col>
      <xdr:colOff>177800</xdr:colOff>
      <xdr:row>78</xdr:row>
      <xdr:rowOff>75552</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6268700" y="13347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85</xdr:col>
      <xdr:colOff>177800</xdr:colOff>
      <xdr:row>77</xdr:row>
      <xdr:rowOff>60329</xdr:rowOff>
    </xdr:from>
    <xdr:ext cx="534377" cy="259045"/>
    <xdr:sp macro="" textlink="">
      <xdr:nvSpPr>
        <xdr:cNvPr id="642" name="公債費該当値テキスト">
          <a:extLst>
            <a:ext uri="{FF2B5EF4-FFF2-40B4-BE49-F238E27FC236}">
              <a16:creationId xmlns:a16="http://schemas.microsoft.com/office/drawing/2014/main" id="{00000000-0008-0000-0600-000082020000}"/>
            </a:ext>
          </a:extLst>
        </xdr:cNvPr>
        <xdr:cNvSpPr txBox="1"/>
      </xdr:nvSpPr>
      <xdr:spPr>
        <a:xfrm>
          <a:off x="16370300" y="13681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151926</xdr:rowOff>
    </xdr:from>
    <xdr:to>
      <xdr:col>81</xdr:col>
      <xdr:colOff>101600</xdr:colOff>
      <xdr:row>78</xdr:row>
      <xdr:rowOff>82076</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5430500" y="1335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79</xdr:col>
      <xdr:colOff>164611</xdr:colOff>
      <xdr:row>78</xdr:row>
      <xdr:rowOff>82728</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5214111" y="13880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21036</xdr:rowOff>
    </xdr:from>
    <xdr:to>
      <xdr:col>76</xdr:col>
      <xdr:colOff>165100</xdr:colOff>
      <xdr:row>78</xdr:row>
      <xdr:rowOff>122636</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4541500" y="13394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75</xdr:col>
      <xdr:colOff>37611</xdr:colOff>
      <xdr:row>78</xdr:row>
      <xdr:rowOff>104238</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4325111" y="13901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19726</xdr:rowOff>
    </xdr:from>
    <xdr:to>
      <xdr:col>72</xdr:col>
      <xdr:colOff>38100</xdr:colOff>
      <xdr:row>78</xdr:row>
      <xdr:rowOff>121326</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3652500" y="13392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70</xdr:col>
      <xdr:colOff>101111</xdr:colOff>
      <xdr:row>78</xdr:row>
      <xdr:rowOff>102928</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3436111" y="13900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25265</xdr:rowOff>
    </xdr:from>
    <xdr:to>
      <xdr:col>67</xdr:col>
      <xdr:colOff>101600</xdr:colOff>
      <xdr:row>78</xdr:row>
      <xdr:rowOff>126865</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2763500" y="13398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65</xdr:col>
      <xdr:colOff>164611</xdr:colOff>
      <xdr:row>78</xdr:row>
      <xdr:rowOff>108467</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547111" y="13906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65</xdr:col>
      <xdr:colOff>25400</xdr:colOff>
      <xdr:row>87</xdr:row>
      <xdr:rowOff>6350</xdr:rowOff>
    </xdr:from>
    <xdr:ext cx="349839" cy="225703"/>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407900" y="15396029"/>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83202</xdr:rowOff>
    </xdr:from>
    <xdr:ext cx="248786"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197214" y="1741870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914701" y="170172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1559</xdr:rowOff>
    </xdr:from>
    <xdr:ext cx="59541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850581" y="1662948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850581" y="162280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58361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850581" y="154443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3" name="積立金グラフ枠">
          <a:extLst>
            <a:ext uri="{FF2B5EF4-FFF2-40B4-BE49-F238E27FC236}">
              <a16:creationId xmlns:a16="http://schemas.microsoft.com/office/drawing/2014/main" id="{00000000-0008-0000-0600-0000A1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85</xdr:col>
      <xdr:colOff>125095</xdr:colOff>
      <xdr:row>91</xdr:row>
      <xdr:rowOff>140272</xdr:rowOff>
    </xdr:from>
    <xdr:to>
      <xdr:col>85</xdr:col>
      <xdr:colOff>126364</xdr:colOff>
      <xdr:row>99</xdr:row>
      <xdr:rowOff>44405</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flipV="1">
          <a:off x="16317595" y="15742222"/>
          <a:ext cx="1269" cy="12757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57757</xdr:rowOff>
    </xdr:from>
    <xdr:ext cx="249299" cy="259045"/>
    <xdr:sp macro="" textlink="">
      <xdr:nvSpPr>
        <xdr:cNvPr id="675" name="積立金最小値テキスト">
          <a:extLst>
            <a:ext uri="{FF2B5EF4-FFF2-40B4-BE49-F238E27FC236}">
              <a16:creationId xmlns:a16="http://schemas.microsoft.com/office/drawing/2014/main" id="{00000000-0008-0000-0600-0000A3020000}"/>
            </a:ext>
          </a:extLst>
        </xdr:cNvPr>
        <xdr:cNvSpPr txBox="1"/>
      </xdr:nvSpPr>
      <xdr:spPr>
        <a:xfrm>
          <a:off x="16370300" y="175701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44405</xdr:rowOff>
    </xdr:from>
    <xdr:to>
      <xdr:col>86</xdr:col>
      <xdr:colOff>25400</xdr:colOff>
      <xdr:row>99</xdr:row>
      <xdr:rowOff>44405</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6230600" y="17017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86949</xdr:rowOff>
    </xdr:from>
    <xdr:ext cx="599010" cy="259045"/>
    <xdr:sp macro="" textlink="">
      <xdr:nvSpPr>
        <xdr:cNvPr id="677" name="積立金最大値テキスト">
          <a:extLst>
            <a:ext uri="{FF2B5EF4-FFF2-40B4-BE49-F238E27FC236}">
              <a16:creationId xmlns:a16="http://schemas.microsoft.com/office/drawing/2014/main" id="{00000000-0008-0000-0600-0000A5020000}"/>
            </a:ext>
          </a:extLst>
        </xdr:cNvPr>
        <xdr:cNvSpPr txBox="1"/>
      </xdr:nvSpPr>
      <xdr:spPr>
        <a:xfrm>
          <a:off x="16370300" y="16007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140272</xdr:rowOff>
    </xdr:from>
    <xdr:to>
      <xdr:col>86</xdr:col>
      <xdr:colOff>25400</xdr:colOff>
      <xdr:row>91</xdr:row>
      <xdr:rowOff>140272</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6230600" y="15742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157180</xdr:rowOff>
    </xdr:from>
    <xdr:to>
      <xdr:col>85</xdr:col>
      <xdr:colOff>127000</xdr:colOff>
      <xdr:row>98</xdr:row>
      <xdr:rowOff>170920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5481300" y="16959280"/>
          <a:ext cx="838200" cy="13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166070</xdr:rowOff>
    </xdr:from>
    <xdr:ext cx="534377" cy="259045"/>
    <xdr:sp macro="" textlink="">
      <xdr:nvSpPr>
        <xdr:cNvPr id="680" name="積立金平均値テキスト">
          <a:extLst>
            <a:ext uri="{FF2B5EF4-FFF2-40B4-BE49-F238E27FC236}">
              <a16:creationId xmlns:a16="http://schemas.microsoft.com/office/drawing/2014/main" id="{00000000-0008-0000-0600-0000A8020000}"/>
            </a:ext>
          </a:extLst>
        </xdr:cNvPr>
        <xdr:cNvSpPr txBox="1"/>
      </xdr:nvSpPr>
      <xdr:spPr>
        <a:xfrm>
          <a:off x="16370300" y="171477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143193</xdr:rowOff>
    </xdr:from>
    <xdr:to>
      <xdr:col>85</xdr:col>
      <xdr:colOff>177800</xdr:colOff>
      <xdr:row>98</xdr:row>
      <xdr:rowOff>73343</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6268700" y="16773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76</xdr:col>
      <xdr:colOff>114300</xdr:colOff>
      <xdr:row>98</xdr:row>
      <xdr:rowOff>125481</xdr:rowOff>
    </xdr:from>
    <xdr:to>
      <xdr:col>81</xdr:col>
      <xdr:colOff>50800</xdr:colOff>
      <xdr:row>98</xdr:row>
      <xdr:rowOff>157180</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4592300" y="16927581"/>
          <a:ext cx="889000" cy="31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152268</xdr:rowOff>
    </xdr:from>
    <xdr:to>
      <xdr:col>81</xdr:col>
      <xdr:colOff>101600</xdr:colOff>
      <xdr:row>98</xdr:row>
      <xdr:rowOff>82418</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5430500" y="16782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79</xdr:col>
      <xdr:colOff>164611</xdr:colOff>
      <xdr:row>96</xdr:row>
      <xdr:rowOff>98945</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5214111" y="17080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125481</xdr:rowOff>
    </xdr:from>
    <xdr:to>
      <xdr:col>76</xdr:col>
      <xdr:colOff>114300</xdr:colOff>
      <xdr:row>99</xdr:row>
      <xdr:rowOff>11920</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flipV="1">
          <a:off x="13703300" y="16927581"/>
          <a:ext cx="889000" cy="57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160474</xdr:rowOff>
    </xdr:from>
    <xdr:to>
      <xdr:col>76</xdr:col>
      <xdr:colOff>165100</xdr:colOff>
      <xdr:row>98</xdr:row>
      <xdr:rowOff>90624</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4541500" y="1679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75</xdr:col>
      <xdr:colOff>37611</xdr:colOff>
      <xdr:row>96</xdr:row>
      <xdr:rowOff>107151</xdr:rowOff>
    </xdr:from>
    <xdr:ext cx="534377"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4325111" y="17088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169250</xdr:rowOff>
    </xdr:from>
    <xdr:to>
      <xdr:col>71</xdr:col>
      <xdr:colOff>177800</xdr:colOff>
      <xdr:row>99</xdr:row>
      <xdr:rowOff>11920</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2814300" y="16971350"/>
          <a:ext cx="889000" cy="14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87415</xdr:rowOff>
    </xdr:from>
    <xdr:to>
      <xdr:col>72</xdr:col>
      <xdr:colOff>38100</xdr:colOff>
      <xdr:row>97</xdr:row>
      <xdr:rowOff>17565</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3652500" y="16546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70</xdr:col>
      <xdr:colOff>101111</xdr:colOff>
      <xdr:row>95</xdr:row>
      <xdr:rowOff>34092</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3436111" y="16838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61002</xdr:rowOff>
    </xdr:from>
    <xdr:to>
      <xdr:col>67</xdr:col>
      <xdr:colOff>101600</xdr:colOff>
      <xdr:row>93</xdr:row>
      <xdr:rowOff>162602</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2763500" y="16005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65</xdr:col>
      <xdr:colOff>132295</xdr:colOff>
      <xdr:row>92</xdr:row>
      <xdr:rowOff>7679</xdr:rowOff>
    </xdr:from>
    <xdr:ext cx="59901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2514795" y="16281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120120</xdr:rowOff>
    </xdr:from>
    <xdr:to>
      <xdr:col>85</xdr:col>
      <xdr:colOff>177800</xdr:colOff>
      <xdr:row>99</xdr:row>
      <xdr:rowOff>50270</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6268700" y="1692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85</xdr:col>
      <xdr:colOff>177800</xdr:colOff>
      <xdr:row>98</xdr:row>
      <xdr:rowOff>35047</xdr:rowOff>
    </xdr:from>
    <xdr:ext cx="469744" cy="259045"/>
    <xdr:sp macro="" textlink="">
      <xdr:nvSpPr>
        <xdr:cNvPr id="699" name="積立金該当値テキスト">
          <a:extLst>
            <a:ext uri="{FF2B5EF4-FFF2-40B4-BE49-F238E27FC236}">
              <a16:creationId xmlns:a16="http://schemas.microsoft.com/office/drawing/2014/main" id="{00000000-0008-0000-0600-0000BB020000}"/>
            </a:ext>
          </a:extLst>
        </xdr:cNvPr>
        <xdr:cNvSpPr txBox="1"/>
      </xdr:nvSpPr>
      <xdr:spPr>
        <a:xfrm>
          <a:off x="16370300" y="17370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106380</xdr:rowOff>
    </xdr:from>
    <xdr:to>
      <xdr:col>81</xdr:col>
      <xdr:colOff>101600</xdr:colOff>
      <xdr:row>99</xdr:row>
      <xdr:rowOff>36530</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5430500" y="16908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80</xdr:col>
      <xdr:colOff>6428</xdr:colOff>
      <xdr:row>99</xdr:row>
      <xdr:rowOff>27657</xdr:rowOff>
    </xdr:from>
    <xdr:ext cx="469744"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5246428" y="17540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74681</xdr:rowOff>
    </xdr:from>
    <xdr:to>
      <xdr:col>76</xdr:col>
      <xdr:colOff>165100</xdr:colOff>
      <xdr:row>99</xdr:row>
      <xdr:rowOff>4831</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4541500" y="16876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75</xdr:col>
      <xdr:colOff>37611</xdr:colOff>
      <xdr:row>99</xdr:row>
      <xdr:rowOff>40</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4325111" y="17512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132570</xdr:rowOff>
    </xdr:from>
    <xdr:to>
      <xdr:col>72</xdr:col>
      <xdr:colOff>38100</xdr:colOff>
      <xdr:row>99</xdr:row>
      <xdr:rowOff>62720</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3652500" y="16934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70</xdr:col>
      <xdr:colOff>133428</xdr:colOff>
      <xdr:row>99</xdr:row>
      <xdr:rowOff>53847</xdr:rowOff>
    </xdr:from>
    <xdr:ext cx="469744"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3468428" y="17566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118450</xdr:rowOff>
    </xdr:from>
    <xdr:to>
      <xdr:col>67</xdr:col>
      <xdr:colOff>101600</xdr:colOff>
      <xdr:row>99</xdr:row>
      <xdr:rowOff>48600</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2763500" y="1692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66</xdr:col>
      <xdr:colOff>6428</xdr:colOff>
      <xdr:row>99</xdr:row>
      <xdr:rowOff>39727</xdr:rowOff>
    </xdr:from>
    <xdr:ext cx="469744"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2579428" y="17552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95</xdr:col>
      <xdr:colOff>152400</xdr:colOff>
      <xdr:row>27</xdr:row>
      <xdr:rowOff>6350</xdr:rowOff>
    </xdr:from>
    <xdr:ext cx="349839" cy="225703"/>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8249900" y="4782457"/>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83202</xdr:rowOff>
    </xdr:from>
    <xdr:ext cx="248786"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8039214" y="6805131"/>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64037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60063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56145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52226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692581" y="48307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a:extLst>
            <a:ext uri="{FF2B5EF4-FFF2-40B4-BE49-F238E27FC236}">
              <a16:creationId xmlns:a16="http://schemas.microsoft.com/office/drawing/2014/main" id="{00000000-0008-0000-0600-0000D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116</xdr:col>
      <xdr:colOff>61595</xdr:colOff>
      <xdr:row>30</xdr:row>
      <xdr:rowOff>132804</xdr:rowOff>
    </xdr:from>
    <xdr:to>
      <xdr:col>116</xdr:col>
      <xdr:colOff>62864</xdr:colOff>
      <xdr:row>39</xdr:row>
      <xdr:rowOff>44450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flipV="1">
          <a:off x="22159595" y="5276304"/>
          <a:ext cx="1269" cy="1454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104775</xdr:colOff>
      <xdr:row>39</xdr:row>
      <xdr:rowOff>53167</xdr:rowOff>
    </xdr:from>
    <xdr:ext cx="249299" cy="259045"/>
    <xdr:sp macro="" textlink="">
      <xdr:nvSpPr>
        <xdr:cNvPr id="732" name="投資及び出資金最小値テキスト">
          <a:extLst>
            <a:ext uri="{FF2B5EF4-FFF2-40B4-BE49-F238E27FC236}">
              <a16:creationId xmlns:a16="http://schemas.microsoft.com/office/drawing/2014/main" id="{00000000-0008-0000-0600-0000DC020000}"/>
            </a:ext>
          </a:extLst>
        </xdr:cNvPr>
        <xdr:cNvSpPr txBox="1"/>
      </xdr:nvSpPr>
      <xdr:spPr>
        <a:xfrm>
          <a:off x="22202775" y="695198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104775</xdr:colOff>
      <xdr:row>29</xdr:row>
      <xdr:rowOff>89006</xdr:rowOff>
    </xdr:from>
    <xdr:ext cx="534377" cy="259045"/>
    <xdr:sp macro="" textlink="">
      <xdr:nvSpPr>
        <xdr:cNvPr id="734" name="投資及び出資金最大値テキスト">
          <a:extLst>
            <a:ext uri="{FF2B5EF4-FFF2-40B4-BE49-F238E27FC236}">
              <a16:creationId xmlns:a16="http://schemas.microsoft.com/office/drawing/2014/main" id="{00000000-0008-0000-0600-0000DE020000}"/>
            </a:ext>
          </a:extLst>
        </xdr:cNvPr>
        <xdr:cNvSpPr txBox="1"/>
      </xdr:nvSpPr>
      <xdr:spPr>
        <a:xfrm>
          <a:off x="22202775" y="5218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132804</xdr:rowOff>
    </xdr:from>
    <xdr:to>
      <xdr:col>116</xdr:col>
      <xdr:colOff>152400</xdr:colOff>
      <xdr:row>30</xdr:row>
      <xdr:rowOff>132804</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2072600" y="5276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43307</xdr:rowOff>
    </xdr:from>
    <xdr:to>
      <xdr:col>116</xdr:col>
      <xdr:colOff>63500</xdr:colOff>
      <xdr:row>39</xdr:row>
      <xdr:rowOff>43745</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1323300" y="6729857"/>
          <a:ext cx="838200" cy="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104775</xdr:colOff>
      <xdr:row>37</xdr:row>
      <xdr:rowOff>151592</xdr:rowOff>
    </xdr:from>
    <xdr:ext cx="469744" cy="259045"/>
    <xdr:sp macro="" textlink="">
      <xdr:nvSpPr>
        <xdr:cNvPr id="737" name="投資及び出資金平均値テキスト">
          <a:extLst>
            <a:ext uri="{FF2B5EF4-FFF2-40B4-BE49-F238E27FC236}">
              <a16:creationId xmlns:a16="http://schemas.microsoft.com/office/drawing/2014/main" id="{00000000-0008-0000-0600-0000E1020000}"/>
            </a:ext>
          </a:extLst>
        </xdr:cNvPr>
        <xdr:cNvSpPr txBox="1"/>
      </xdr:nvSpPr>
      <xdr:spPr>
        <a:xfrm>
          <a:off x="22202775" y="66966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119190</xdr:rowOff>
    </xdr:from>
    <xdr:to>
      <xdr:col>116</xdr:col>
      <xdr:colOff>114300</xdr:colOff>
      <xdr:row>39</xdr:row>
      <xdr:rowOff>49340</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22110700" y="663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107</xdr:col>
      <xdr:colOff>50800</xdr:colOff>
      <xdr:row>39</xdr:row>
      <xdr:rowOff>41973</xdr:rowOff>
    </xdr:from>
    <xdr:to>
      <xdr:col>111</xdr:col>
      <xdr:colOff>177800</xdr:colOff>
      <xdr:row>39</xdr:row>
      <xdr:rowOff>43307</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0434300" y="6728523"/>
          <a:ext cx="889000" cy="1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123590</xdr:rowOff>
    </xdr:from>
    <xdr:to>
      <xdr:col>112</xdr:col>
      <xdr:colOff>38100</xdr:colOff>
      <xdr:row>39</xdr:row>
      <xdr:rowOff>53740</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1272500" y="6638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110</xdr:col>
      <xdr:colOff>133428</xdr:colOff>
      <xdr:row>37</xdr:row>
      <xdr:rowOff>70267</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1088428" y="6615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40773</xdr:rowOff>
    </xdr:from>
    <xdr:to>
      <xdr:col>107</xdr:col>
      <xdr:colOff>50800</xdr:colOff>
      <xdr:row>39</xdr:row>
      <xdr:rowOff>41973</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19545300" y="6727323"/>
          <a:ext cx="889000" cy="1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112293</xdr:rowOff>
    </xdr:from>
    <xdr:to>
      <xdr:col>107</xdr:col>
      <xdr:colOff>101600</xdr:colOff>
      <xdr:row>39</xdr:row>
      <xdr:rowOff>42443</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0383500" y="6627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106</xdr:col>
      <xdr:colOff>6428</xdr:colOff>
      <xdr:row>37</xdr:row>
      <xdr:rowOff>58971</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0199428" y="6604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14904</xdr:rowOff>
    </xdr:from>
    <xdr:to>
      <xdr:col>102</xdr:col>
      <xdr:colOff>114300</xdr:colOff>
      <xdr:row>39</xdr:row>
      <xdr:rowOff>40773</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18656300" y="6701454"/>
          <a:ext cx="889000" cy="25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125190</xdr:rowOff>
    </xdr:from>
    <xdr:to>
      <xdr:col>102</xdr:col>
      <xdr:colOff>165100</xdr:colOff>
      <xdr:row>39</xdr:row>
      <xdr:rowOff>55340</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19494500" y="6640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101</xdr:col>
      <xdr:colOff>69928</xdr:colOff>
      <xdr:row>37</xdr:row>
      <xdr:rowOff>81392</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10428" y="6626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104292</xdr:rowOff>
    </xdr:from>
    <xdr:to>
      <xdr:col>98</xdr:col>
      <xdr:colOff>38100</xdr:colOff>
      <xdr:row>39</xdr:row>
      <xdr:rowOff>34442</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18605500" y="661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96</xdr:col>
      <xdr:colOff>133428</xdr:colOff>
      <xdr:row>37</xdr:row>
      <xdr:rowOff>60494</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8421428" y="6605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164395</xdr:rowOff>
    </xdr:from>
    <xdr:to>
      <xdr:col>116</xdr:col>
      <xdr:colOff>114300</xdr:colOff>
      <xdr:row>39</xdr:row>
      <xdr:rowOff>94545</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2110700" y="667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116</xdr:col>
      <xdr:colOff>104775</xdr:colOff>
      <xdr:row>38</xdr:row>
      <xdr:rowOff>97616</xdr:rowOff>
    </xdr:from>
    <xdr:ext cx="313932" cy="259045"/>
    <xdr:sp macro="" textlink="">
      <xdr:nvSpPr>
        <xdr:cNvPr id="756" name="投資及び出資金該当値テキスト">
          <a:extLst>
            <a:ext uri="{FF2B5EF4-FFF2-40B4-BE49-F238E27FC236}">
              <a16:creationId xmlns:a16="http://schemas.microsoft.com/office/drawing/2014/main" id="{00000000-0008-0000-0600-0000F4020000}"/>
            </a:ext>
          </a:extLst>
        </xdr:cNvPr>
        <xdr:cNvSpPr txBox="1"/>
      </xdr:nvSpPr>
      <xdr:spPr>
        <a:xfrm>
          <a:off x="22202775" y="68195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163957</xdr:rowOff>
    </xdr:from>
    <xdr:to>
      <xdr:col>112</xdr:col>
      <xdr:colOff>38100</xdr:colOff>
      <xdr:row>39</xdr:row>
      <xdr:rowOff>94107</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1272500" y="6679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111</xdr:col>
      <xdr:colOff>11308</xdr:colOff>
      <xdr:row>39</xdr:row>
      <xdr:rowOff>85234</xdr:rowOff>
    </xdr:from>
    <xdr:ext cx="313933"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156808" y="6984055"/>
          <a:ext cx="31393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162623</xdr:rowOff>
    </xdr:from>
    <xdr:to>
      <xdr:col>107</xdr:col>
      <xdr:colOff>101600</xdr:colOff>
      <xdr:row>39</xdr:row>
      <xdr:rowOff>92773</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0383500" y="6677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106</xdr:col>
      <xdr:colOff>61542</xdr:colOff>
      <xdr:row>39</xdr:row>
      <xdr:rowOff>83900</xdr:rowOff>
    </xdr:from>
    <xdr:ext cx="378565"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254542" y="69827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161423</xdr:rowOff>
    </xdr:from>
    <xdr:to>
      <xdr:col>102</xdr:col>
      <xdr:colOff>165100</xdr:colOff>
      <xdr:row>39</xdr:row>
      <xdr:rowOff>91573</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19494500" y="6676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101</xdr:col>
      <xdr:colOff>105992</xdr:colOff>
      <xdr:row>39</xdr:row>
      <xdr:rowOff>82700</xdr:rowOff>
    </xdr:from>
    <xdr:ext cx="378565"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9346492" y="69815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135554</xdr:rowOff>
    </xdr:from>
    <xdr:to>
      <xdr:col>98</xdr:col>
      <xdr:colOff>38100</xdr:colOff>
      <xdr:row>39</xdr:row>
      <xdr:rowOff>65704</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18605500" y="6650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96</xdr:col>
      <xdr:colOff>133428</xdr:colOff>
      <xdr:row>39</xdr:row>
      <xdr:rowOff>56831</xdr:rowOff>
    </xdr:from>
    <xdr:ext cx="469744"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421428" y="6955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95</xdr:col>
      <xdr:colOff>152400</xdr:colOff>
      <xdr:row>47</xdr:row>
      <xdr:rowOff>6350</xdr:rowOff>
    </xdr:from>
    <xdr:ext cx="349839" cy="225703"/>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249900" y="8320314"/>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039214" y="10251820"/>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97837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102252</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930068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50</xdr:row>
      <xdr:rowOff>1559</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884620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83685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貸付金グラフ枠">
          <a:extLst>
            <a:ext uri="{FF2B5EF4-FFF2-40B4-BE49-F238E27FC236}">
              <a16:creationId xmlns:a16="http://schemas.microsoft.com/office/drawing/2014/main" id="{00000000-0008-0000-0600-00001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116</xdr:col>
      <xdr:colOff>61595</xdr:colOff>
      <xdr:row>52</xdr:row>
      <xdr:rowOff>17650</xdr:rowOff>
    </xdr:from>
    <xdr:to>
      <xdr:col>116</xdr:col>
      <xdr:colOff>62864</xdr:colOff>
      <xdr:row>58</xdr:row>
      <xdr:rowOff>139700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flipV="1">
          <a:off x="22159595" y="8933050"/>
          <a:ext cx="1269" cy="1150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104775</xdr:colOff>
      <xdr:row>58</xdr:row>
      <xdr:rowOff>153052</xdr:rowOff>
    </xdr:from>
    <xdr:ext cx="249299" cy="259045"/>
    <xdr:sp macro="" textlink="">
      <xdr:nvSpPr>
        <xdr:cNvPr id="787" name="貸付金最小値テキスト">
          <a:extLst>
            <a:ext uri="{FF2B5EF4-FFF2-40B4-BE49-F238E27FC236}">
              <a16:creationId xmlns:a16="http://schemas.microsoft.com/office/drawing/2014/main" id="{00000000-0008-0000-0600-000013030000}"/>
            </a:ext>
          </a:extLst>
        </xdr:cNvPr>
        <xdr:cNvSpPr txBox="1"/>
      </xdr:nvSpPr>
      <xdr:spPr>
        <a:xfrm>
          <a:off x="22202775" y="1041283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104775</xdr:colOff>
      <xdr:row>50</xdr:row>
      <xdr:rowOff>135777</xdr:rowOff>
    </xdr:from>
    <xdr:ext cx="534377" cy="259045"/>
    <xdr:sp macro="" textlink="">
      <xdr:nvSpPr>
        <xdr:cNvPr id="789" name="貸付金最大値テキスト">
          <a:extLst>
            <a:ext uri="{FF2B5EF4-FFF2-40B4-BE49-F238E27FC236}">
              <a16:creationId xmlns:a16="http://schemas.microsoft.com/office/drawing/2014/main" id="{00000000-0008-0000-0600-000015030000}"/>
            </a:ext>
          </a:extLst>
        </xdr:cNvPr>
        <xdr:cNvSpPr txBox="1"/>
      </xdr:nvSpPr>
      <xdr:spPr>
        <a:xfrm>
          <a:off x="22202775" y="8980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17650</xdr:rowOff>
    </xdr:from>
    <xdr:to>
      <xdr:col>116</xdr:col>
      <xdr:colOff>152400</xdr:colOff>
      <xdr:row>52</xdr:row>
      <xdr:rowOff>17650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22072600" y="8933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132224</xdr:rowOff>
    </xdr:from>
    <xdr:to>
      <xdr:col>116</xdr:col>
      <xdr:colOff>63500</xdr:colOff>
      <xdr:row>57</xdr:row>
      <xdr:rowOff>150924</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1323300" y="9904874"/>
          <a:ext cx="838200" cy="18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104775</xdr:colOff>
      <xdr:row>57</xdr:row>
      <xdr:rowOff>133415</xdr:rowOff>
    </xdr:from>
    <xdr:ext cx="469744" cy="259045"/>
    <xdr:sp macro="" textlink="">
      <xdr:nvSpPr>
        <xdr:cNvPr id="792" name="貸付金平均値テキスト">
          <a:extLst>
            <a:ext uri="{FF2B5EF4-FFF2-40B4-BE49-F238E27FC236}">
              <a16:creationId xmlns:a16="http://schemas.microsoft.com/office/drawing/2014/main" id="{00000000-0008-0000-0600-000018030000}"/>
            </a:ext>
          </a:extLst>
        </xdr:cNvPr>
        <xdr:cNvSpPr txBox="1"/>
      </xdr:nvSpPr>
      <xdr:spPr>
        <a:xfrm>
          <a:off x="22202775" y="102163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154988</xdr:rowOff>
    </xdr:from>
    <xdr:to>
      <xdr:col>116</xdr:col>
      <xdr:colOff>114300</xdr:colOff>
      <xdr:row>58</xdr:row>
      <xdr:rowOff>85138</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2110700" y="9927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107</xdr:col>
      <xdr:colOff>50800</xdr:colOff>
      <xdr:row>57</xdr:row>
      <xdr:rowOff>125413</xdr:rowOff>
    </xdr:from>
    <xdr:to>
      <xdr:col>111</xdr:col>
      <xdr:colOff>177800</xdr:colOff>
      <xdr:row>57</xdr:row>
      <xdr:rowOff>132224</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0434300" y="9898063"/>
          <a:ext cx="889000" cy="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136106</xdr:rowOff>
    </xdr:from>
    <xdr:to>
      <xdr:col>112</xdr:col>
      <xdr:colOff>38100</xdr:colOff>
      <xdr:row>58</xdr:row>
      <xdr:rowOff>66256</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21272500" y="9908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110</xdr:col>
      <xdr:colOff>133428</xdr:colOff>
      <xdr:row>58</xdr:row>
      <xdr:rowOff>57383</xdr:rowOff>
    </xdr:from>
    <xdr:ext cx="469744"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21088428" y="10317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85202</xdr:rowOff>
    </xdr:from>
    <xdr:to>
      <xdr:col>107</xdr:col>
      <xdr:colOff>50800</xdr:colOff>
      <xdr:row>57</xdr:row>
      <xdr:rowOff>125413</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19545300" y="9857852"/>
          <a:ext cx="889000" cy="40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123853</xdr:rowOff>
    </xdr:from>
    <xdr:to>
      <xdr:col>107</xdr:col>
      <xdr:colOff>101600</xdr:colOff>
      <xdr:row>58</xdr:row>
      <xdr:rowOff>54003</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20383500" y="9896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106</xdr:col>
      <xdr:colOff>6428</xdr:colOff>
      <xdr:row>58</xdr:row>
      <xdr:rowOff>54655</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0199428" y="10314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71851</xdr:rowOff>
    </xdr:from>
    <xdr:to>
      <xdr:col>102</xdr:col>
      <xdr:colOff>114300</xdr:colOff>
      <xdr:row>57</xdr:row>
      <xdr:rowOff>85202</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18656300" y="9844501"/>
          <a:ext cx="889000" cy="13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152336</xdr:rowOff>
    </xdr:from>
    <xdr:to>
      <xdr:col>102</xdr:col>
      <xdr:colOff>165100</xdr:colOff>
      <xdr:row>58</xdr:row>
      <xdr:rowOff>82486</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9494500" y="9924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101</xdr:col>
      <xdr:colOff>69928</xdr:colOff>
      <xdr:row>58</xdr:row>
      <xdr:rowOff>83138</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9310428" y="10342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9507</xdr:rowOff>
    </xdr:from>
    <xdr:to>
      <xdr:col>98</xdr:col>
      <xdr:colOff>38100</xdr:colOff>
      <xdr:row>58</xdr:row>
      <xdr:rowOff>111107</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18605500" y="9953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96</xdr:col>
      <xdr:colOff>133428</xdr:colOff>
      <xdr:row>58</xdr:row>
      <xdr:rowOff>102234</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8421428" y="10362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100124</xdr:rowOff>
    </xdr:from>
    <xdr:to>
      <xdr:col>116</xdr:col>
      <xdr:colOff>114300</xdr:colOff>
      <xdr:row>58</xdr:row>
      <xdr:rowOff>30274</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2110700" y="9872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116</xdr:col>
      <xdr:colOff>104775</xdr:colOff>
      <xdr:row>56</xdr:row>
      <xdr:rowOff>123001</xdr:rowOff>
    </xdr:from>
    <xdr:ext cx="469744" cy="259045"/>
    <xdr:sp macro="" textlink="">
      <xdr:nvSpPr>
        <xdr:cNvPr id="811" name="貸付金該当値テキスト">
          <a:extLst>
            <a:ext uri="{FF2B5EF4-FFF2-40B4-BE49-F238E27FC236}">
              <a16:creationId xmlns:a16="http://schemas.microsoft.com/office/drawing/2014/main" id="{00000000-0008-0000-0600-00002B030000}"/>
            </a:ext>
          </a:extLst>
        </xdr:cNvPr>
        <xdr:cNvSpPr txBox="1"/>
      </xdr:nvSpPr>
      <xdr:spPr>
        <a:xfrm>
          <a:off x="22202775" y="10029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81424</xdr:rowOff>
    </xdr:from>
    <xdr:to>
      <xdr:col>112</xdr:col>
      <xdr:colOff>38100</xdr:colOff>
      <xdr:row>58</xdr:row>
      <xdr:rowOff>11574</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1272500" y="9854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110</xdr:col>
      <xdr:colOff>133428</xdr:colOff>
      <xdr:row>56</xdr:row>
      <xdr:rowOff>28101</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1088428" y="9934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74613</xdr:rowOff>
    </xdr:from>
    <xdr:to>
      <xdr:col>107</xdr:col>
      <xdr:colOff>101600</xdr:colOff>
      <xdr:row>58</xdr:row>
      <xdr:rowOff>4763</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0383500" y="9847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106</xdr:col>
      <xdr:colOff>6428</xdr:colOff>
      <xdr:row>56</xdr:row>
      <xdr:rowOff>11765</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0199428" y="9917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34402</xdr:rowOff>
    </xdr:from>
    <xdr:to>
      <xdr:col>102</xdr:col>
      <xdr:colOff>165100</xdr:colOff>
      <xdr:row>57</xdr:row>
      <xdr:rowOff>136002</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9494500" y="9807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101</xdr:col>
      <xdr:colOff>69928</xdr:colOff>
      <xdr:row>55</xdr:row>
      <xdr:rowOff>152529</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9310428" y="9881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21051</xdr:rowOff>
    </xdr:from>
    <xdr:to>
      <xdr:col>98</xdr:col>
      <xdr:colOff>38100</xdr:colOff>
      <xdr:row>57</xdr:row>
      <xdr:rowOff>122651</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18605500" y="9793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96</xdr:col>
      <xdr:colOff>101111</xdr:colOff>
      <xdr:row>55</xdr:row>
      <xdr:rowOff>148703</xdr:rowOff>
    </xdr:from>
    <xdr:ext cx="534377"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389111" y="9877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95</xdr:col>
      <xdr:colOff>152400</xdr:colOff>
      <xdr:row>67</xdr:row>
      <xdr:rowOff>6350</xdr:rowOff>
    </xdr:from>
    <xdr:ext cx="349839" cy="225703"/>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8249900" y="11858171"/>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102252</xdr:rowOff>
    </xdr:from>
    <xdr:ext cx="248786"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8039214" y="14253681"/>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83202</xdr:rowOff>
    </xdr:from>
    <xdr:ext cx="53129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756701" y="1388084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756701" y="134794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756701" y="130821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692581" y="126902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692581" y="122983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692581" y="119064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3" name="繰出金グラフ枠">
          <a:extLst>
            <a:ext uri="{FF2B5EF4-FFF2-40B4-BE49-F238E27FC236}">
              <a16:creationId xmlns:a16="http://schemas.microsoft.com/office/drawing/2014/main" id="{00000000-0008-0000-0600-00004B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116</xdr:col>
      <xdr:colOff>61595</xdr:colOff>
      <xdr:row>69</xdr:row>
      <xdr:rowOff>136868</xdr:rowOff>
    </xdr:from>
    <xdr:to>
      <xdr:col>116</xdr:col>
      <xdr:colOff>62864</xdr:colOff>
      <xdr:row>79</xdr:row>
      <xdr:rowOff>34455</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flipV="1">
          <a:off x="22159595" y="11966918"/>
          <a:ext cx="1269" cy="16120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104775</xdr:colOff>
      <xdr:row>79</xdr:row>
      <xdr:rowOff>38282</xdr:rowOff>
    </xdr:from>
    <xdr:ext cx="534377" cy="259045"/>
    <xdr:sp macro="" textlink="">
      <xdr:nvSpPr>
        <xdr:cNvPr id="845" name="繰出金最小値テキスト">
          <a:extLst>
            <a:ext uri="{FF2B5EF4-FFF2-40B4-BE49-F238E27FC236}">
              <a16:creationId xmlns:a16="http://schemas.microsoft.com/office/drawing/2014/main" id="{00000000-0008-0000-0600-00004D030000}"/>
            </a:ext>
          </a:extLst>
        </xdr:cNvPr>
        <xdr:cNvSpPr txBox="1"/>
      </xdr:nvSpPr>
      <xdr:spPr>
        <a:xfrm>
          <a:off x="22202775" y="14012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34455</xdr:rowOff>
    </xdr:from>
    <xdr:to>
      <xdr:col>116</xdr:col>
      <xdr:colOff>152400</xdr:colOff>
      <xdr:row>79</xdr:row>
      <xdr:rowOff>34455</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22072600" y="13579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104775</xdr:colOff>
      <xdr:row>68</xdr:row>
      <xdr:rowOff>83545</xdr:rowOff>
    </xdr:from>
    <xdr:ext cx="599010" cy="259045"/>
    <xdr:sp macro="" textlink="">
      <xdr:nvSpPr>
        <xdr:cNvPr id="847" name="繰出金最大値テキスト">
          <a:extLst>
            <a:ext uri="{FF2B5EF4-FFF2-40B4-BE49-F238E27FC236}">
              <a16:creationId xmlns:a16="http://schemas.microsoft.com/office/drawing/2014/main" id="{00000000-0008-0000-0600-00004F030000}"/>
            </a:ext>
          </a:extLst>
        </xdr:cNvPr>
        <xdr:cNvSpPr txBox="1"/>
      </xdr:nvSpPr>
      <xdr:spPr>
        <a:xfrm>
          <a:off x="22202775" y="12112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136868</xdr:rowOff>
    </xdr:from>
    <xdr:to>
      <xdr:col>116</xdr:col>
      <xdr:colOff>152400</xdr:colOff>
      <xdr:row>69</xdr:row>
      <xdr:rowOff>136868</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2072600" y="11966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79</xdr:row>
      <xdr:rowOff>30404</xdr:rowOff>
    </xdr:from>
    <xdr:to>
      <xdr:col>116</xdr:col>
      <xdr:colOff>63500</xdr:colOff>
      <xdr:row>79</xdr:row>
      <xdr:rowOff>34455</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1323300" y="13574954"/>
          <a:ext cx="838200" cy="4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104775</xdr:colOff>
      <xdr:row>75</xdr:row>
      <xdr:rowOff>107790</xdr:rowOff>
    </xdr:from>
    <xdr:ext cx="534377" cy="259045"/>
    <xdr:sp macro="" textlink="">
      <xdr:nvSpPr>
        <xdr:cNvPr id="850" name="繰出金平均値テキスト">
          <a:extLst>
            <a:ext uri="{FF2B5EF4-FFF2-40B4-BE49-F238E27FC236}">
              <a16:creationId xmlns:a16="http://schemas.microsoft.com/office/drawing/2014/main" id="{00000000-0008-0000-0600-000052030000}"/>
            </a:ext>
          </a:extLst>
        </xdr:cNvPr>
        <xdr:cNvSpPr txBox="1"/>
      </xdr:nvSpPr>
      <xdr:spPr>
        <a:xfrm>
          <a:off x="22202775" y="133747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94438</xdr:rowOff>
    </xdr:from>
    <xdr:to>
      <xdr:col>116</xdr:col>
      <xdr:colOff>114300</xdr:colOff>
      <xdr:row>77</xdr:row>
      <xdr:rowOff>24588</xdr:rowOff>
    </xdr:to>
    <xdr:sp macro="" textlink="">
      <xdr:nvSpPr>
        <xdr:cNvPr id="851" name="フローチャート: 判断 850">
          <a:extLst>
            <a:ext uri="{FF2B5EF4-FFF2-40B4-BE49-F238E27FC236}">
              <a16:creationId xmlns:a16="http://schemas.microsoft.com/office/drawing/2014/main" id="{00000000-0008-0000-0600-000053030000}"/>
            </a:ext>
          </a:extLst>
        </xdr:cNvPr>
        <xdr:cNvSpPr/>
      </xdr:nvSpPr>
      <xdr:spPr>
        <a:xfrm>
          <a:off x="22110700" y="1312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107</xdr:col>
      <xdr:colOff>50800</xdr:colOff>
      <xdr:row>78</xdr:row>
      <xdr:rowOff>153302</xdr:rowOff>
    </xdr:from>
    <xdr:to>
      <xdr:col>111</xdr:col>
      <xdr:colOff>177800</xdr:colOff>
      <xdr:row>79</xdr:row>
      <xdr:rowOff>30404</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20434300" y="13526402"/>
          <a:ext cx="889000" cy="48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109538</xdr:rowOff>
    </xdr:from>
    <xdr:to>
      <xdr:col>112</xdr:col>
      <xdr:colOff>38100</xdr:colOff>
      <xdr:row>77</xdr:row>
      <xdr:rowOff>39688</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1272500" y="13139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110</xdr:col>
      <xdr:colOff>101111</xdr:colOff>
      <xdr:row>75</xdr:row>
      <xdr:rowOff>56215</xdr:rowOff>
    </xdr:from>
    <xdr:ext cx="534377"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21056111" y="13323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78</xdr:row>
      <xdr:rowOff>124498</xdr:rowOff>
    </xdr:from>
    <xdr:to>
      <xdr:col>107</xdr:col>
      <xdr:colOff>50800</xdr:colOff>
      <xdr:row>78</xdr:row>
      <xdr:rowOff>153302</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19545300" y="13497598"/>
          <a:ext cx="889000" cy="28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96825</xdr:rowOff>
    </xdr:from>
    <xdr:to>
      <xdr:col>107</xdr:col>
      <xdr:colOff>101600</xdr:colOff>
      <xdr:row>77</xdr:row>
      <xdr:rowOff>26975</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0383500" y="13127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105</xdr:col>
      <xdr:colOff>164611</xdr:colOff>
      <xdr:row>75</xdr:row>
      <xdr:rowOff>53027</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0167111" y="13319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124498</xdr:rowOff>
    </xdr:from>
    <xdr:to>
      <xdr:col>102</xdr:col>
      <xdr:colOff>114300</xdr:colOff>
      <xdr:row>79</xdr:row>
      <xdr:rowOff>52806</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18656300" y="13497598"/>
          <a:ext cx="889000" cy="99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50355</xdr:rowOff>
    </xdr:from>
    <xdr:to>
      <xdr:col>102</xdr:col>
      <xdr:colOff>165100</xdr:colOff>
      <xdr:row>76</xdr:row>
      <xdr:rowOff>151955</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19494500" y="13080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101</xdr:col>
      <xdr:colOff>37611</xdr:colOff>
      <xdr:row>75</xdr:row>
      <xdr:rowOff>1115</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19278111" y="13268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38049</xdr:rowOff>
    </xdr:from>
    <xdr:to>
      <xdr:col>98</xdr:col>
      <xdr:colOff>38100</xdr:colOff>
      <xdr:row>77</xdr:row>
      <xdr:rowOff>139649</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18605500" y="1323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96</xdr:col>
      <xdr:colOff>101111</xdr:colOff>
      <xdr:row>75</xdr:row>
      <xdr:rowOff>156176</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8389111" y="13423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155105</xdr:rowOff>
    </xdr:from>
    <xdr:to>
      <xdr:col>116</xdr:col>
      <xdr:colOff>114300</xdr:colOff>
      <xdr:row>79</xdr:row>
      <xdr:rowOff>85255</xdr:rowOff>
    </xdr:to>
    <xdr:sp macro="" textlink="">
      <xdr:nvSpPr>
        <xdr:cNvPr id="868" name="楕円 867">
          <a:extLst>
            <a:ext uri="{FF2B5EF4-FFF2-40B4-BE49-F238E27FC236}">
              <a16:creationId xmlns:a16="http://schemas.microsoft.com/office/drawing/2014/main" id="{00000000-0008-0000-0600-000064030000}"/>
            </a:ext>
          </a:extLst>
        </xdr:cNvPr>
        <xdr:cNvSpPr/>
      </xdr:nvSpPr>
      <xdr:spPr>
        <a:xfrm>
          <a:off x="22110700" y="13528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116</xdr:col>
      <xdr:colOff>104775</xdr:colOff>
      <xdr:row>78</xdr:row>
      <xdr:rowOff>70032</xdr:rowOff>
    </xdr:from>
    <xdr:ext cx="534377" cy="259045"/>
    <xdr:sp macro="" textlink="">
      <xdr:nvSpPr>
        <xdr:cNvPr id="869" name="繰出金該当値テキスト">
          <a:extLst>
            <a:ext uri="{FF2B5EF4-FFF2-40B4-BE49-F238E27FC236}">
              <a16:creationId xmlns:a16="http://schemas.microsoft.com/office/drawing/2014/main" id="{00000000-0008-0000-0600-000065030000}"/>
            </a:ext>
          </a:extLst>
        </xdr:cNvPr>
        <xdr:cNvSpPr txBox="1"/>
      </xdr:nvSpPr>
      <xdr:spPr>
        <a:xfrm>
          <a:off x="22202775" y="13867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151054</xdr:rowOff>
    </xdr:from>
    <xdr:to>
      <xdr:col>112</xdr:col>
      <xdr:colOff>38100</xdr:colOff>
      <xdr:row>79</xdr:row>
      <xdr:rowOff>81204</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21272500" y="13524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110</xdr:col>
      <xdr:colOff>101111</xdr:colOff>
      <xdr:row>79</xdr:row>
      <xdr:rowOff>81856</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056111" y="14056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78</xdr:row>
      <xdr:rowOff>102502</xdr:rowOff>
    </xdr:from>
    <xdr:to>
      <xdr:col>107</xdr:col>
      <xdr:colOff>101600</xdr:colOff>
      <xdr:row>79</xdr:row>
      <xdr:rowOff>32652</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20383500" y="13475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105</xdr:col>
      <xdr:colOff>164611</xdr:colOff>
      <xdr:row>79</xdr:row>
      <xdr:rowOff>14254</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0167111" y="13988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78</xdr:row>
      <xdr:rowOff>73698</xdr:rowOff>
    </xdr:from>
    <xdr:to>
      <xdr:col>102</xdr:col>
      <xdr:colOff>165100</xdr:colOff>
      <xdr:row>79</xdr:row>
      <xdr:rowOff>3848</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19494500" y="13446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101</xdr:col>
      <xdr:colOff>37611</xdr:colOff>
      <xdr:row>78</xdr:row>
      <xdr:rowOff>166425</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9278111" y="13964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79</xdr:row>
      <xdr:rowOff>2006</xdr:rowOff>
    </xdr:from>
    <xdr:to>
      <xdr:col>98</xdr:col>
      <xdr:colOff>38100</xdr:colOff>
      <xdr:row>79</xdr:row>
      <xdr:rowOff>103606</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18605500" y="13546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96</xdr:col>
      <xdr:colOff>101111</xdr:colOff>
      <xdr:row>79</xdr:row>
      <xdr:rowOff>94733</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8389111" y="14069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95</xdr:col>
      <xdr:colOff>152400</xdr:colOff>
      <xdr:row>87</xdr:row>
      <xdr:rowOff>6350</xdr:rowOff>
    </xdr:from>
    <xdr:ext cx="349839" cy="225703"/>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249900" y="15396029"/>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94</xdr:row>
      <xdr:rowOff>1559</xdr:rowOff>
    </xdr:from>
    <xdr:ext cx="248786"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039214" y="16629488"/>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039214" y="154443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2" name="前年度繰上充用金グラフ枠">
          <a:extLst>
            <a:ext uri="{FF2B5EF4-FFF2-40B4-BE49-F238E27FC236}">
              <a16:creationId xmlns:a16="http://schemas.microsoft.com/office/drawing/2014/main" id="{00000000-0008-0000-0600-00007C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104775</xdr:colOff>
      <xdr:row>95</xdr:row>
      <xdr:rowOff>10177</xdr:rowOff>
    </xdr:from>
    <xdr:ext cx="249299" cy="259045"/>
    <xdr:sp macro="" textlink="">
      <xdr:nvSpPr>
        <xdr:cNvPr id="894" name="前年度繰上充用金最小値テキスト">
          <a:extLst>
            <a:ext uri="{FF2B5EF4-FFF2-40B4-BE49-F238E27FC236}">
              <a16:creationId xmlns:a16="http://schemas.microsoft.com/office/drawing/2014/main" id="{00000000-0008-0000-0600-00007E030000}"/>
            </a:ext>
          </a:extLst>
        </xdr:cNvPr>
        <xdr:cNvSpPr txBox="1"/>
      </xdr:nvSpPr>
      <xdr:spPr>
        <a:xfrm>
          <a:off x="22202775" y="168149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104775</xdr:colOff>
      <xdr:row>93</xdr:row>
      <xdr:rowOff>10177</xdr:rowOff>
    </xdr:from>
    <xdr:ext cx="249299" cy="259045"/>
    <xdr:sp macro="" textlink="">
      <xdr:nvSpPr>
        <xdr:cNvPr id="896" name="前年度繰上充用金最大値テキスト">
          <a:extLst>
            <a:ext uri="{FF2B5EF4-FFF2-40B4-BE49-F238E27FC236}">
              <a16:creationId xmlns:a16="http://schemas.microsoft.com/office/drawing/2014/main" id="{00000000-0008-0000-0600-000080030000}"/>
            </a:ext>
          </a:extLst>
        </xdr:cNvPr>
        <xdr:cNvSpPr txBox="1"/>
      </xdr:nvSpPr>
      <xdr:spPr>
        <a:xfrm>
          <a:off x="22202775" y="1646121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104775</xdr:colOff>
      <xdr:row>94</xdr:row>
      <xdr:rowOff>67327</xdr:rowOff>
    </xdr:from>
    <xdr:ext cx="249299" cy="259045"/>
    <xdr:sp macro="" textlink="">
      <xdr:nvSpPr>
        <xdr:cNvPr id="899" name="前年度繰上充用金平均値テキスト">
          <a:extLst>
            <a:ext uri="{FF2B5EF4-FFF2-40B4-BE49-F238E27FC236}">
              <a16:creationId xmlns:a16="http://schemas.microsoft.com/office/drawing/2014/main" id="{00000000-0008-0000-0600-000083030000}"/>
            </a:ext>
          </a:extLst>
        </xdr:cNvPr>
        <xdr:cNvSpPr txBox="1"/>
      </xdr:nvSpPr>
      <xdr:spPr>
        <a:xfrm>
          <a:off x="22202775" y="16695256"/>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0" name="フローチャート: 判断 899">
          <a:extLst>
            <a:ext uri="{FF2B5EF4-FFF2-40B4-BE49-F238E27FC236}">
              <a16:creationId xmlns:a16="http://schemas.microsoft.com/office/drawing/2014/main" id="{00000000-0008-0000-0600-000084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111</xdr:col>
      <xdr:colOff>53150</xdr:colOff>
      <xdr:row>95</xdr:row>
      <xdr:rowOff>10177</xdr:rowOff>
    </xdr:from>
    <xdr:ext cx="249299"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21198650" y="168149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106</xdr:col>
      <xdr:colOff>107125</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0300125" y="168149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101</xdr:col>
      <xdr:colOff>180150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19420650" y="168149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97</xdr:col>
      <xdr:colOff>53150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8531650" y="168149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7" name="楕円 916">
          <a:extLst>
            <a:ext uri="{FF2B5EF4-FFF2-40B4-BE49-F238E27FC236}">
              <a16:creationId xmlns:a16="http://schemas.microsoft.com/office/drawing/2014/main" id="{00000000-0008-0000-0600-000095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116</xdr:col>
      <xdr:colOff>104775</xdr:colOff>
      <xdr:row>93</xdr:row>
      <xdr:rowOff>124477</xdr:rowOff>
    </xdr:from>
    <xdr:ext cx="249299" cy="259045"/>
    <xdr:sp macro="" textlink="">
      <xdr:nvSpPr>
        <xdr:cNvPr id="918" name="前年度繰上充用金該当値テキスト">
          <a:extLst>
            <a:ext uri="{FF2B5EF4-FFF2-40B4-BE49-F238E27FC236}">
              <a16:creationId xmlns:a16="http://schemas.microsoft.com/office/drawing/2014/main" id="{00000000-0008-0000-0600-000096030000}"/>
            </a:ext>
          </a:extLst>
        </xdr:cNvPr>
        <xdr:cNvSpPr txBox="1"/>
      </xdr:nvSpPr>
      <xdr:spPr>
        <a:xfrm>
          <a:off x="22202775" y="1657551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111</xdr:col>
      <xdr:colOff>53150</xdr:colOff>
      <xdr:row>93</xdr:row>
      <xdr:rowOff>35577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198650" y="1648661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106</xdr:col>
      <xdr:colOff>107125</xdr:colOff>
      <xdr:row>93</xdr:row>
      <xdr:rowOff>35577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0300125" y="1648661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101</xdr:col>
      <xdr:colOff>180150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9420650" y="1648661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97</xdr:col>
      <xdr:colOff>53150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8531650" y="1648661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7" name="正方形/長方形 926">
          <a:extLst>
            <a:ext uri="{FF2B5EF4-FFF2-40B4-BE49-F238E27FC236}">
              <a16:creationId xmlns:a16="http://schemas.microsoft.com/office/drawing/2014/main" id="{00000000-0008-0000-0600-00009F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8" name="正方形/長方形 927">
          <a:extLst>
            <a:ext uri="{FF2B5EF4-FFF2-40B4-BE49-F238E27FC236}">
              <a16:creationId xmlns:a16="http://schemas.microsoft.com/office/drawing/2014/main" id="{00000000-0008-0000-0600-0000A0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nSpc>
              <a:spcPts val="1500"/>
            </a:lnSpc>
          </a:pPr>
          <a:r>
            <a:rPr kumimoji="1" lang="ja-JP" altLang="en-US" sz="1300">
              <a:latin typeface="ＭＳ Ｐゴシック" panose="020B0600070205080204" pitchFamily="50" charset="-128"/>
              <a:ea typeface="ＭＳ Ｐゴシック" panose="020B0600070205080204" pitchFamily="50" charset="-128"/>
            </a:rPr>
            <a:t>　扶助費については、保育所入所児童の増加などの影響から保育業務委託料が増加となったほか、児童手当扶助費の増、重度心身障害者医療扶助費の増などにより、住民一人当たりのコストは</a:t>
          </a:r>
          <a:r>
            <a:rPr kumimoji="1" lang="en-US" altLang="ja-JP" sz="1300">
              <a:latin typeface="ＭＳ Ｐゴシック" panose="020B0600070205080204" pitchFamily="50" charset="-128"/>
              <a:ea typeface="ＭＳ Ｐゴシック" panose="020B0600070205080204" pitchFamily="50" charset="-128"/>
            </a:rPr>
            <a:t>84,199</a:t>
          </a:r>
          <a:r>
            <a:rPr kumimoji="1" lang="ja-JP" altLang="en-US" sz="1300">
              <a:latin typeface="ＭＳ Ｐゴシック" panose="020B0600070205080204" pitchFamily="50" charset="-128"/>
              <a:ea typeface="ＭＳ Ｐゴシック" panose="020B0600070205080204" pitchFamily="50" charset="-128"/>
            </a:rPr>
            <a:t>円となり、前年度と比較して</a:t>
          </a:r>
          <a:r>
            <a:rPr kumimoji="1" lang="en-US" altLang="ja-JP" sz="1300">
              <a:latin typeface="ＭＳ Ｐゴシック" panose="020B0600070205080204" pitchFamily="50" charset="-128"/>
              <a:ea typeface="ＭＳ Ｐゴシック" panose="020B0600070205080204" pitchFamily="50" charset="-128"/>
            </a:rPr>
            <a:t>1,046</a:t>
          </a:r>
          <a:r>
            <a:rPr kumimoji="1" lang="ja-JP" altLang="en-US" sz="1300">
              <a:latin typeface="ＭＳ Ｐゴシック" panose="020B0600070205080204" pitchFamily="50" charset="-128"/>
              <a:ea typeface="ＭＳ Ｐゴシック" panose="020B0600070205080204" pitchFamily="50" charset="-128"/>
            </a:rPr>
            <a:t>円増加している。</a:t>
          </a:r>
          <a:endParaRPr kumimoji="1" lang="en-US" altLang="ja-JP" sz="1300">
            <a:latin typeface="ＭＳ Ｐゴシック" panose="020B0600070205080204" pitchFamily="50" charset="-128"/>
            <a:ea typeface="ＭＳ Ｐゴシック" panose="020B0600070205080204" pitchFamily="50" charset="-128"/>
          </a:endParaRPr>
        </a:p>
        <a:p>
          <a:pPr>
            <a:lnSpc>
              <a:spcPts val="1500"/>
            </a:lnSpc>
          </a:pPr>
          <a:r>
            <a:rPr kumimoji="1" lang="ja-JP" altLang="en-US" sz="1300">
              <a:latin typeface="ＭＳ Ｐゴシック" panose="020B0600070205080204" pitchFamily="50" charset="-128"/>
              <a:ea typeface="ＭＳ Ｐゴシック" panose="020B0600070205080204" pitchFamily="50" charset="-128"/>
            </a:rPr>
            <a:t>　物件費については、平成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年度には臨時職員数の減少に伴い賃金が減したことのほか、各施設の維持管理のあり方を見直したことによる減などにより、住民一人当たりのコストは平成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年度と比較して</a:t>
          </a:r>
          <a:r>
            <a:rPr kumimoji="1" lang="en-US" altLang="ja-JP" sz="1300">
              <a:latin typeface="ＭＳ Ｐゴシック" panose="020B0600070205080204" pitchFamily="50" charset="-128"/>
              <a:ea typeface="ＭＳ Ｐゴシック" panose="020B0600070205080204" pitchFamily="50" charset="-128"/>
            </a:rPr>
            <a:t>8,593</a:t>
          </a:r>
          <a:r>
            <a:rPr kumimoji="1" lang="ja-JP" altLang="en-US" sz="1300">
              <a:latin typeface="ＭＳ Ｐゴシック" panose="020B0600070205080204" pitchFamily="50" charset="-128"/>
              <a:ea typeface="ＭＳ Ｐゴシック" panose="020B0600070205080204" pitchFamily="50" charset="-128"/>
            </a:rPr>
            <a:t>円減したが、平成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年度には公園維持管理業務委託料やグループウエア機器借上料などで増加となり、平成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年度から比較すると</a:t>
          </a:r>
          <a:r>
            <a:rPr kumimoji="1" lang="en-US" altLang="ja-JP" sz="1300">
              <a:latin typeface="ＭＳ Ｐゴシック" panose="020B0600070205080204" pitchFamily="50" charset="-128"/>
              <a:ea typeface="ＭＳ Ｐゴシック" panose="020B0600070205080204" pitchFamily="50" charset="-128"/>
            </a:rPr>
            <a:t>2,252</a:t>
          </a:r>
          <a:r>
            <a:rPr kumimoji="1" lang="ja-JP" altLang="en-US" sz="1300">
              <a:latin typeface="ＭＳ Ｐゴシック" panose="020B0600070205080204" pitchFamily="50" charset="-128"/>
              <a:ea typeface="ＭＳ Ｐゴシック" panose="020B0600070205080204" pitchFamily="50" charset="-128"/>
            </a:rPr>
            <a:t>円増加している。</a:t>
          </a:r>
          <a:endParaRPr kumimoji="1" lang="en-US" altLang="ja-JP" sz="1300">
            <a:latin typeface="ＭＳ Ｐゴシック" panose="020B0600070205080204" pitchFamily="50" charset="-128"/>
            <a:ea typeface="ＭＳ Ｐゴシック" panose="020B0600070205080204" pitchFamily="50" charset="-128"/>
          </a:endParaRPr>
        </a:p>
        <a:p>
          <a:pPr>
            <a:lnSpc>
              <a:spcPts val="1500"/>
            </a:lnSpc>
          </a:pPr>
          <a:r>
            <a:rPr kumimoji="1" lang="ja-JP" altLang="en-US" sz="1300">
              <a:latin typeface="ＭＳ Ｐゴシック" panose="020B0600070205080204" pitchFamily="50" charset="-128"/>
              <a:ea typeface="ＭＳ Ｐゴシック" panose="020B0600070205080204" pitchFamily="50" charset="-128"/>
            </a:rPr>
            <a:t>　扶助費、物件費については、類似団体平均と比較して高い状況が続いているため、引き続き事務事業の見直しを図り、更なる経常経費の削減に取り組んでいく。</a:t>
          </a:r>
        </a:p>
        <a:p>
          <a:pPr>
            <a:lnSpc>
              <a:spcPts val="1400"/>
            </a:lnSpc>
          </a:pPr>
          <a:r>
            <a:rPr kumimoji="1" lang="ja-JP" altLang="en-US" sz="1300">
              <a:latin typeface="ＭＳ Ｐゴシック" panose="020B0600070205080204" pitchFamily="50" charset="-128"/>
              <a:ea typeface="ＭＳ Ｐゴシック" panose="020B0600070205080204" pitchFamily="50" charset="-128"/>
            </a:rPr>
            <a:t>　</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新潟県聖籠町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lnSpc>
              <a:spcPts val="1300"/>
            </a:lnSpc>
          </a:pPr>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lnSpc>
              <a:spcPts val="1300"/>
            </a:lnSpc>
          </a:pPr>
          <a:r>
            <a:rPr kumimoji="1" lang="en-US" altLang="ja-JP" sz="1100" b="1">
              <a:solidFill>
                <a:srgbClr val="000000"/>
              </a:solidFill>
              <a:latin typeface="ＭＳ ゴシック" panose="020B0609070205080204" pitchFamily="49" charset="-128"/>
              <a:ea typeface="ＭＳ ゴシック" panose="020B0609070205080204" pitchFamily="49" charset="-128"/>
            </a:rPr>
            <a:t>14,365
14,147
37.58
7,240,996
6,741,845
489,471
4,693,927
2,912,648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lnSpc>
              <a:spcPts val="1300"/>
            </a:lnSpc>
          </a:pPr>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lnSpc>
              <a:spcPts val="1300"/>
            </a:lnSpc>
          </a:pPr>
          <a:r>
            <a:rPr kumimoji="1" lang="en-US" altLang="ja-JP" sz="1100" b="1">
              <a:solidFill>
                <a:srgbClr val="000000"/>
              </a:solidFill>
              <a:latin typeface="ＭＳ ゴシック" panose="020B0609070205080204" pitchFamily="49" charset="-128"/>
              <a:ea typeface="ＭＳ ゴシック" panose="020B0609070205080204" pitchFamily="49" charset="-128"/>
            </a:rPr>
            <a:t>-
-
8.5
44.2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lnSpc>
              <a:spcPts val="1300"/>
            </a:lnSpc>
          </a:pPr>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104775</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935061"/>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272971"/>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601357"/>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782457"/>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102252</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717796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8500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153959</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5221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61751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8431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12445</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49612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51681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30701" y="48307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61595</xdr:colOff>
      <xdr:row>31</xdr:row>
      <xdr:rowOff>58710</xdr:rowOff>
    </xdr:from>
    <xdr:to>
      <xdr:col>24</xdr:col>
      <xdr:colOff>62865</xdr:colOff>
      <xdr:row>39</xdr:row>
      <xdr:rowOff>4663</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373660"/>
          <a:ext cx="1270" cy="13175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104775</xdr:colOff>
      <xdr:row>39</xdr:row>
      <xdr:rowOff>8490</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76775" y="6907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4663</xdr:rowOff>
    </xdr:from>
    <xdr:to>
      <xdr:col>24</xdr:col>
      <xdr:colOff>152400</xdr:colOff>
      <xdr:row>39</xdr:row>
      <xdr:rowOff>4663</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691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104775</xdr:colOff>
      <xdr:row>30</xdr:row>
      <xdr:rowOff>5387</xdr:rowOff>
    </xdr:from>
    <xdr:ext cx="534377"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76775" y="5312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12,646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58710</xdr:rowOff>
    </xdr:from>
    <xdr:to>
      <xdr:col>24</xdr:col>
      <xdr:colOff>152400</xdr:colOff>
      <xdr:row>31</xdr:row>
      <xdr:rowOff>58710</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373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77651</xdr:rowOff>
    </xdr:from>
    <xdr:to>
      <xdr:col>24</xdr:col>
      <xdr:colOff>63500</xdr:colOff>
      <xdr:row>36</xdr:row>
      <xdr:rowOff>130393</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3797300" y="6249851"/>
          <a:ext cx="838200" cy="52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104775</xdr:colOff>
      <xdr:row>36</xdr:row>
      <xdr:rowOff>100637</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76775" y="64687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122210</xdr:rowOff>
    </xdr:from>
    <xdr:to>
      <xdr:col>24</xdr:col>
      <xdr:colOff>114300</xdr:colOff>
      <xdr:row>37</xdr:row>
      <xdr:rowOff>52360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629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50800</xdr:colOff>
      <xdr:row>36</xdr:row>
      <xdr:rowOff>77651</xdr:rowOff>
    </xdr:from>
    <xdr:to>
      <xdr:col>19</xdr:col>
      <xdr:colOff>177800</xdr:colOff>
      <xdr:row>36</xdr:row>
      <xdr:rowOff>80754</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908300" y="6249851"/>
          <a:ext cx="889000" cy="3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137233</xdr:rowOff>
    </xdr:from>
    <xdr:to>
      <xdr:col>20</xdr:col>
      <xdr:colOff>38100</xdr:colOff>
      <xdr:row>37</xdr:row>
      <xdr:rowOff>67383</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309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133428</xdr:colOff>
      <xdr:row>37</xdr:row>
      <xdr:rowOff>58510</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6603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53975</xdr:rowOff>
    </xdr:from>
    <xdr:to>
      <xdr:col>15</xdr:col>
      <xdr:colOff>50800</xdr:colOff>
      <xdr:row>36</xdr:row>
      <xdr:rowOff>80754</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2019300" y="6226175"/>
          <a:ext cx="889000" cy="26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133967</xdr:rowOff>
    </xdr:from>
    <xdr:to>
      <xdr:col>15</xdr:col>
      <xdr:colOff>101600</xdr:colOff>
      <xdr:row>37</xdr:row>
      <xdr:rowOff>64117</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6306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14</xdr:col>
      <xdr:colOff>6428</xdr:colOff>
      <xdr:row>37</xdr:row>
      <xdr:rowOff>55244</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6600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53975</xdr:rowOff>
    </xdr:from>
    <xdr:to>
      <xdr:col>10</xdr:col>
      <xdr:colOff>114300</xdr:colOff>
      <xdr:row>36</xdr:row>
      <xdr:rowOff>97899</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flipV="1">
          <a:off x="1130300" y="6226175"/>
          <a:ext cx="889000" cy="43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58529</xdr:rowOff>
    </xdr:from>
    <xdr:to>
      <xdr:col>10</xdr:col>
      <xdr:colOff>165100</xdr:colOff>
      <xdr:row>36</xdr:row>
      <xdr:rowOff>160129</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6230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69928</xdr:colOff>
      <xdr:row>36</xdr:row>
      <xdr:rowOff>151256</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6519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46936</xdr:rowOff>
    </xdr:from>
    <xdr:to>
      <xdr:col>6</xdr:col>
      <xdr:colOff>38100</xdr:colOff>
      <xdr:row>36</xdr:row>
      <xdr:rowOff>148536</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219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xdr:col>
      <xdr:colOff>133428</xdr:colOff>
      <xdr:row>34</xdr:row>
      <xdr:rowOff>165063</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6179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79593</xdr:rowOff>
    </xdr:from>
    <xdr:to>
      <xdr:col>24</xdr:col>
      <xdr:colOff>114300</xdr:colOff>
      <xdr:row>37</xdr:row>
      <xdr:rowOff>9743</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6251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24</xdr:col>
      <xdr:colOff>104775</xdr:colOff>
      <xdr:row>35</xdr:row>
      <xdr:rowOff>102470</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76775" y="6293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26851</xdr:rowOff>
    </xdr:from>
    <xdr:to>
      <xdr:col>20</xdr:col>
      <xdr:colOff>38100</xdr:colOff>
      <xdr:row>36</xdr:row>
      <xdr:rowOff>128451</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6199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133428</xdr:colOff>
      <xdr:row>34</xdr:row>
      <xdr:rowOff>154503</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6168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29954</xdr:rowOff>
    </xdr:from>
    <xdr:to>
      <xdr:col>15</xdr:col>
      <xdr:colOff>101600</xdr:colOff>
      <xdr:row>36</xdr:row>
      <xdr:rowOff>131554</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6202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14</xdr:col>
      <xdr:colOff>6428</xdr:colOff>
      <xdr:row>34</xdr:row>
      <xdr:rowOff>148081</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6162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3175</xdr:rowOff>
    </xdr:from>
    <xdr:to>
      <xdr:col>10</xdr:col>
      <xdr:colOff>165100</xdr:colOff>
      <xdr:row>36</xdr:row>
      <xdr:rowOff>104775</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6175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69928</xdr:colOff>
      <xdr:row>34</xdr:row>
      <xdr:rowOff>121302</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6135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47099</xdr:rowOff>
    </xdr:from>
    <xdr:to>
      <xdr:col>6</xdr:col>
      <xdr:colOff>38100</xdr:colOff>
      <xdr:row>36</xdr:row>
      <xdr:rowOff>148699</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6219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xdr:col>
      <xdr:colOff>133428</xdr:colOff>
      <xdr:row>36</xdr:row>
      <xdr:rowOff>149351</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6517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320314"/>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513214" y="10251820"/>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7837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102252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30068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50</xdr:row>
      <xdr:rowOff>1559</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84620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3685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61595</xdr:colOff>
      <xdr:row>51</xdr:row>
      <xdr:rowOff>6454</xdr:rowOff>
    </xdr:from>
    <xdr:to>
      <xdr:col>24</xdr:col>
      <xdr:colOff>62865</xdr:colOff>
      <xdr:row>58</xdr:row>
      <xdr:rowOff>34350</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750404"/>
          <a:ext cx="1270" cy="12280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104775</xdr:colOff>
      <xdr:row>58</xdr:row>
      <xdr:rowOff>38177</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76775" y="10297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34350</xdr:rowOff>
    </xdr:from>
    <xdr:to>
      <xdr:col>24</xdr:col>
      <xdr:colOff>152400</xdr:colOff>
      <xdr:row>58</xdr:row>
      <xdr:rowOff>34350</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9978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104775</xdr:colOff>
      <xdr:row>49</xdr:row>
      <xdr:rowOff>124581</xdr:rowOff>
    </xdr:from>
    <xdr:ext cx="599010"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76775" y="8792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583,288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6454</xdr:rowOff>
    </xdr:from>
    <xdr:to>
      <xdr:col>24</xdr:col>
      <xdr:colOff>152400</xdr:colOff>
      <xdr:row>51</xdr:row>
      <xdr:rowOff>6454</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750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6006</xdr:rowOff>
    </xdr:from>
    <xdr:to>
      <xdr:col>24</xdr:col>
      <xdr:colOff>63500</xdr:colOff>
      <xdr:row>58</xdr:row>
      <xdr:rowOff>6280</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3797300" y="9950106"/>
          <a:ext cx="838200" cy="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104775</xdr:colOff>
      <xdr:row>56</xdr:row>
      <xdr:rowOff>38815</xdr:rowOff>
    </xdr:from>
    <xdr:ext cx="599010"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76775" y="99448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15938</xdr:rowOff>
    </xdr:from>
    <xdr:to>
      <xdr:col>24</xdr:col>
      <xdr:colOff>114300</xdr:colOff>
      <xdr:row>57</xdr:row>
      <xdr:rowOff>117538</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788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50800</xdr:colOff>
      <xdr:row>57</xdr:row>
      <xdr:rowOff>164812</xdr:rowOff>
    </xdr:from>
    <xdr:to>
      <xdr:col>19</xdr:col>
      <xdr:colOff>177800</xdr:colOff>
      <xdr:row>58</xdr:row>
      <xdr:rowOff>6006</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908300" y="9937462"/>
          <a:ext cx="889000" cy="12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41301</xdr:rowOff>
    </xdr:from>
    <xdr:to>
      <xdr:col>20</xdr:col>
      <xdr:colOff>38100</xdr:colOff>
      <xdr:row>57</xdr:row>
      <xdr:rowOff>142901</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813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101111</xdr:colOff>
      <xdr:row>55</xdr:row>
      <xdr:rowOff>159428</xdr:rowOff>
    </xdr:from>
    <xdr:ext cx="534377"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530111" y="9888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164812</xdr:rowOff>
    </xdr:from>
    <xdr:to>
      <xdr:col>15</xdr:col>
      <xdr:colOff>50800</xdr:colOff>
      <xdr:row>58</xdr:row>
      <xdr:rowOff>14766</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019300" y="9937462"/>
          <a:ext cx="889000" cy="21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44563</xdr:rowOff>
    </xdr:from>
    <xdr:to>
      <xdr:col>15</xdr:col>
      <xdr:colOff>101600</xdr:colOff>
      <xdr:row>57</xdr:row>
      <xdr:rowOff>146163</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817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13</xdr:col>
      <xdr:colOff>164611</xdr:colOff>
      <xdr:row>55</xdr:row>
      <xdr:rowOff>162690</xdr:rowOff>
    </xdr:from>
    <xdr:ext cx="534377"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41111" y="9891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14766</xdr:rowOff>
    </xdr:from>
    <xdr:to>
      <xdr:col>10</xdr:col>
      <xdr:colOff>114300</xdr:colOff>
      <xdr:row>58</xdr:row>
      <xdr:rowOff>15547</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1130300" y="9958866"/>
          <a:ext cx="889000" cy="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152305</xdr:rowOff>
    </xdr:from>
    <xdr:to>
      <xdr:col>10</xdr:col>
      <xdr:colOff>165100</xdr:colOff>
      <xdr:row>57</xdr:row>
      <xdr:rowOff>82455</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753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5295</xdr:colOff>
      <xdr:row>55</xdr:row>
      <xdr:rowOff>98982</xdr:rowOff>
    </xdr:from>
    <xdr:ext cx="59901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19795" y="9828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231</xdr:rowOff>
    </xdr:from>
    <xdr:to>
      <xdr:col>6</xdr:col>
      <xdr:colOff>38100</xdr:colOff>
      <xdr:row>56</xdr:row>
      <xdr:rowOff>101831</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601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xdr:col>
      <xdr:colOff>68795</xdr:colOff>
      <xdr:row>54</xdr:row>
      <xdr:rowOff>108833</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30795" y="9661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126930</xdr:rowOff>
    </xdr:from>
    <xdr:to>
      <xdr:col>24</xdr:col>
      <xdr:colOff>114300</xdr:colOff>
      <xdr:row>58</xdr:row>
      <xdr:rowOff>57080</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89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24</xdr:col>
      <xdr:colOff>104775</xdr:colOff>
      <xdr:row>57</xdr:row>
      <xdr:rowOff>41857</xdr:rowOff>
    </xdr:from>
    <xdr:ext cx="534377"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76775" y="10124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126656</xdr:rowOff>
    </xdr:from>
    <xdr:to>
      <xdr:col>20</xdr:col>
      <xdr:colOff>38100</xdr:colOff>
      <xdr:row>58</xdr:row>
      <xdr:rowOff>56806</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899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101111</xdr:colOff>
      <xdr:row>58</xdr:row>
      <xdr:rowOff>57458</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530111" y="10317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114012</xdr:rowOff>
    </xdr:from>
    <xdr:to>
      <xdr:col>15</xdr:col>
      <xdr:colOff>101600</xdr:colOff>
      <xdr:row>58</xdr:row>
      <xdr:rowOff>44162</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886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13</xdr:col>
      <xdr:colOff>164611</xdr:colOff>
      <xdr:row>58</xdr:row>
      <xdr:rowOff>35289</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41111" y="10295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135416</xdr:rowOff>
    </xdr:from>
    <xdr:to>
      <xdr:col>10</xdr:col>
      <xdr:colOff>165100</xdr:colOff>
      <xdr:row>58</xdr:row>
      <xdr:rowOff>65566</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908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37611</xdr:colOff>
      <xdr:row>58</xdr:row>
      <xdr:rowOff>56693</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52111" y="10316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136197</xdr:rowOff>
    </xdr:from>
    <xdr:to>
      <xdr:col>6</xdr:col>
      <xdr:colOff>38100</xdr:colOff>
      <xdr:row>58</xdr:row>
      <xdr:rowOff>66347</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908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xdr:col>
      <xdr:colOff>101111</xdr:colOff>
      <xdr:row>58</xdr:row>
      <xdr:rowOff>57474</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10317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858171"/>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102252</xdr:rowOff>
    </xdr:from>
    <xdr:ext cx="248786"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513214" y="14253681"/>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67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0821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102252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48475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9064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a:extLst>
            <a:ext uri="{FF2B5EF4-FFF2-40B4-BE49-F238E27FC236}">
              <a16:creationId xmlns:a16="http://schemas.microsoft.com/office/drawing/2014/main" id="{00000000-0008-0000-07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61595</xdr:colOff>
      <xdr:row>70</xdr:row>
      <xdr:rowOff>156342</xdr:rowOff>
    </xdr:from>
    <xdr:to>
      <xdr:col>24</xdr:col>
      <xdr:colOff>62865</xdr:colOff>
      <xdr:row>78</xdr:row>
      <xdr:rowOff>39402</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flipV="1">
          <a:off x="4633595" y="12157842"/>
          <a:ext cx="1270" cy="1254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104775</xdr:colOff>
      <xdr:row>78</xdr:row>
      <xdr:rowOff>52754</xdr:rowOff>
    </xdr:from>
    <xdr:ext cx="534377" cy="259045"/>
    <xdr:sp macro="" textlink="">
      <xdr:nvSpPr>
        <xdr:cNvPr id="168" name="民生費最小値テキスト">
          <a:extLst>
            <a:ext uri="{FF2B5EF4-FFF2-40B4-BE49-F238E27FC236}">
              <a16:creationId xmlns:a16="http://schemas.microsoft.com/office/drawing/2014/main" id="{00000000-0008-0000-0700-0000A8000000}"/>
            </a:ext>
          </a:extLst>
        </xdr:cNvPr>
        <xdr:cNvSpPr txBox="1"/>
      </xdr:nvSpPr>
      <xdr:spPr>
        <a:xfrm>
          <a:off x="4676775" y="13850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39402</xdr:rowOff>
    </xdr:from>
    <xdr:to>
      <xdr:col>24</xdr:col>
      <xdr:colOff>152400</xdr:colOff>
      <xdr:row>78</xdr:row>
      <xdr:rowOff>39402</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4546600" y="13412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104775</xdr:colOff>
      <xdr:row>69</xdr:row>
      <xdr:rowOff>103019</xdr:rowOff>
    </xdr:from>
    <xdr:ext cx="599010" cy="259045"/>
    <xdr:sp macro="" textlink="">
      <xdr:nvSpPr>
        <xdr:cNvPr id="170" name="民生費最大値テキスト">
          <a:extLst>
            <a:ext uri="{FF2B5EF4-FFF2-40B4-BE49-F238E27FC236}">
              <a16:creationId xmlns:a16="http://schemas.microsoft.com/office/drawing/2014/main" id="{00000000-0008-0000-0700-0000AA000000}"/>
            </a:ext>
          </a:extLst>
        </xdr:cNvPr>
        <xdr:cNvSpPr txBox="1"/>
      </xdr:nvSpPr>
      <xdr:spPr>
        <a:xfrm>
          <a:off x="4676775" y="123086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317,088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156342</xdr:rowOff>
    </xdr:from>
    <xdr:to>
      <xdr:col>24</xdr:col>
      <xdr:colOff>152400</xdr:colOff>
      <xdr:row>70</xdr:row>
      <xdr:rowOff>156342</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2157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144574</xdr:rowOff>
    </xdr:from>
    <xdr:to>
      <xdr:col>24</xdr:col>
      <xdr:colOff>63500</xdr:colOff>
      <xdr:row>76</xdr:row>
      <xdr:rowOff>153124</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3797300" y="13174774"/>
          <a:ext cx="838200" cy="8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104775</xdr:colOff>
      <xdr:row>75</xdr:row>
      <xdr:rowOff>87320</xdr:rowOff>
    </xdr:from>
    <xdr:ext cx="599010" cy="259045"/>
    <xdr:sp macro="" textlink="">
      <xdr:nvSpPr>
        <xdr:cNvPr id="173" name="民生費平均値テキスト">
          <a:extLst>
            <a:ext uri="{FF2B5EF4-FFF2-40B4-BE49-F238E27FC236}">
              <a16:creationId xmlns:a16="http://schemas.microsoft.com/office/drawing/2014/main" id="{00000000-0008-0000-0700-0000AD000000}"/>
            </a:ext>
          </a:extLst>
        </xdr:cNvPr>
        <xdr:cNvSpPr txBox="1"/>
      </xdr:nvSpPr>
      <xdr:spPr>
        <a:xfrm>
          <a:off x="4676775" y="133542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54919</xdr:rowOff>
    </xdr:from>
    <xdr:to>
      <xdr:col>24</xdr:col>
      <xdr:colOff>114300</xdr:colOff>
      <xdr:row>76</xdr:row>
      <xdr:rowOff>156519</xdr:rowOff>
    </xdr:to>
    <xdr:sp macro="" textlink="">
      <xdr:nvSpPr>
        <xdr:cNvPr id="174" name="フローチャート: 判断 173">
          <a:extLst>
            <a:ext uri="{FF2B5EF4-FFF2-40B4-BE49-F238E27FC236}">
              <a16:creationId xmlns:a16="http://schemas.microsoft.com/office/drawing/2014/main" id="{00000000-0008-0000-0700-0000AE000000}"/>
            </a:ext>
          </a:extLst>
        </xdr:cNvPr>
        <xdr:cNvSpPr/>
      </xdr:nvSpPr>
      <xdr:spPr>
        <a:xfrm>
          <a:off x="4584700" y="13085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50800</xdr:colOff>
      <xdr:row>76</xdr:row>
      <xdr:rowOff>105073</xdr:rowOff>
    </xdr:from>
    <xdr:to>
      <xdr:col>19</xdr:col>
      <xdr:colOff>177800</xdr:colOff>
      <xdr:row>76</xdr:row>
      <xdr:rowOff>144574</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2908300" y="13135273"/>
          <a:ext cx="889000" cy="39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49729</xdr:rowOff>
    </xdr:from>
    <xdr:to>
      <xdr:col>20</xdr:col>
      <xdr:colOff>38100</xdr:colOff>
      <xdr:row>76</xdr:row>
      <xdr:rowOff>151329</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3746500" y="13079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68795</xdr:colOff>
      <xdr:row>75</xdr:row>
      <xdr:rowOff>489</xdr:rowOff>
    </xdr:from>
    <xdr:ext cx="599010" cy="259045"/>
    <xdr:sp macro="" textlink="">
      <xdr:nvSpPr>
        <xdr:cNvPr id="177" name="テキスト ボックス 176">
          <a:extLst>
            <a:ext uri="{FF2B5EF4-FFF2-40B4-BE49-F238E27FC236}">
              <a16:creationId xmlns:a16="http://schemas.microsoft.com/office/drawing/2014/main" id="{00000000-0008-0000-0700-0000B1000000}"/>
            </a:ext>
          </a:extLst>
        </xdr:cNvPr>
        <xdr:cNvSpPr txBox="1"/>
      </xdr:nvSpPr>
      <xdr:spPr>
        <a:xfrm>
          <a:off x="3497795" y="132674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105073</xdr:rowOff>
    </xdr:from>
    <xdr:to>
      <xdr:col>15</xdr:col>
      <xdr:colOff>50800</xdr:colOff>
      <xdr:row>76</xdr:row>
      <xdr:rowOff>142712</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2019300" y="13135273"/>
          <a:ext cx="889000" cy="37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63086</xdr:rowOff>
    </xdr:from>
    <xdr:to>
      <xdr:col>15</xdr:col>
      <xdr:colOff>101600</xdr:colOff>
      <xdr:row>76</xdr:row>
      <xdr:rowOff>164686</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2857500" y="13093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13</xdr:col>
      <xdr:colOff>132295</xdr:colOff>
      <xdr:row>76</xdr:row>
      <xdr:rowOff>155813</xdr:rowOff>
    </xdr:from>
    <xdr:ext cx="599010" cy="259045"/>
    <xdr:sp macro="" textlink="">
      <xdr:nvSpPr>
        <xdr:cNvPr id="180" name="テキスト ボックス 179">
          <a:extLst>
            <a:ext uri="{FF2B5EF4-FFF2-40B4-BE49-F238E27FC236}">
              <a16:creationId xmlns:a16="http://schemas.microsoft.com/office/drawing/2014/main" id="{00000000-0008-0000-0700-0000B4000000}"/>
            </a:ext>
          </a:extLst>
        </xdr:cNvPr>
        <xdr:cNvSpPr txBox="1"/>
      </xdr:nvSpPr>
      <xdr:spPr>
        <a:xfrm>
          <a:off x="2608795" y="13599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142712</xdr:rowOff>
    </xdr:from>
    <xdr:to>
      <xdr:col>10</xdr:col>
      <xdr:colOff>114300</xdr:colOff>
      <xdr:row>77</xdr:row>
      <xdr:rowOff>19558</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1130300" y="13172912"/>
          <a:ext cx="889000" cy="48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29184</xdr:rowOff>
    </xdr:from>
    <xdr:to>
      <xdr:col>10</xdr:col>
      <xdr:colOff>165100</xdr:colOff>
      <xdr:row>76</xdr:row>
      <xdr:rowOff>130784</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1968500" y="13059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5295</xdr:colOff>
      <xdr:row>74</xdr:row>
      <xdr:rowOff>156836</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1719795" y="13246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11393</xdr:rowOff>
    </xdr:from>
    <xdr:to>
      <xdr:col>6</xdr:col>
      <xdr:colOff>38100</xdr:colOff>
      <xdr:row>76</xdr:row>
      <xdr:rowOff>112993</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079500" y="1304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xdr:col>
      <xdr:colOff>68795</xdr:colOff>
      <xdr:row>74</xdr:row>
      <xdr:rowOff>129520</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830795" y="13219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102324</xdr:rowOff>
    </xdr:from>
    <xdr:to>
      <xdr:col>24</xdr:col>
      <xdr:colOff>114300</xdr:colOff>
      <xdr:row>77</xdr:row>
      <xdr:rowOff>32474</xdr:rowOff>
    </xdr:to>
    <xdr:sp macro="" textlink="">
      <xdr:nvSpPr>
        <xdr:cNvPr id="191" name="楕円 190">
          <a:extLst>
            <a:ext uri="{FF2B5EF4-FFF2-40B4-BE49-F238E27FC236}">
              <a16:creationId xmlns:a16="http://schemas.microsoft.com/office/drawing/2014/main" id="{00000000-0008-0000-0700-0000BF000000}"/>
            </a:ext>
          </a:extLst>
        </xdr:cNvPr>
        <xdr:cNvSpPr/>
      </xdr:nvSpPr>
      <xdr:spPr>
        <a:xfrm>
          <a:off x="4584700" y="13132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24</xdr:col>
      <xdr:colOff>104775</xdr:colOff>
      <xdr:row>76</xdr:row>
      <xdr:rowOff>90276</xdr:rowOff>
    </xdr:from>
    <xdr:ext cx="599010" cy="259045"/>
    <xdr:sp macro="" textlink="">
      <xdr:nvSpPr>
        <xdr:cNvPr id="192" name="民生費該当値テキスト">
          <a:extLst>
            <a:ext uri="{FF2B5EF4-FFF2-40B4-BE49-F238E27FC236}">
              <a16:creationId xmlns:a16="http://schemas.microsoft.com/office/drawing/2014/main" id="{00000000-0008-0000-0700-0000C0000000}"/>
            </a:ext>
          </a:extLst>
        </xdr:cNvPr>
        <xdr:cNvSpPr txBox="1"/>
      </xdr:nvSpPr>
      <xdr:spPr>
        <a:xfrm>
          <a:off x="4676775" y="13534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93774</xdr:rowOff>
    </xdr:from>
    <xdr:to>
      <xdr:col>20</xdr:col>
      <xdr:colOff>38100</xdr:colOff>
      <xdr:row>77</xdr:row>
      <xdr:rowOff>23924</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3746500" y="13123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68795</xdr:colOff>
      <xdr:row>77</xdr:row>
      <xdr:rowOff>5526</xdr:rowOff>
    </xdr:from>
    <xdr:ext cx="59901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3497795" y="13626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54273</xdr:rowOff>
    </xdr:from>
    <xdr:to>
      <xdr:col>15</xdr:col>
      <xdr:colOff>101600</xdr:colOff>
      <xdr:row>76</xdr:row>
      <xdr:rowOff>155873</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2857500" y="13084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13</xdr:col>
      <xdr:colOff>132295</xdr:colOff>
      <xdr:row>75</xdr:row>
      <xdr:rowOff>950</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2608795" y="13267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91912</xdr:rowOff>
    </xdr:from>
    <xdr:to>
      <xdr:col>10</xdr:col>
      <xdr:colOff>165100</xdr:colOff>
      <xdr:row>77</xdr:row>
      <xdr:rowOff>22062</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1968500" y="1312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5295</xdr:colOff>
      <xdr:row>77</xdr:row>
      <xdr:rowOff>13189</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1719795" y="13633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140208</xdr:rowOff>
    </xdr:from>
    <xdr:to>
      <xdr:col>6</xdr:col>
      <xdr:colOff>38100</xdr:colOff>
      <xdr:row>77</xdr:row>
      <xdr:rowOff>70358</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079500" y="1317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xdr:col>
      <xdr:colOff>68795</xdr:colOff>
      <xdr:row>77</xdr:row>
      <xdr:rowOff>61485</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830795" y="13682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7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7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700-0000D1000000}"/>
            </a:ext>
          </a:extLst>
        </xdr:cNvPr>
        <xdr:cNvSpPr txBox="1"/>
      </xdr:nvSpPr>
      <xdr:spPr>
        <a:xfrm>
          <a:off x="723900" y="15396029"/>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7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102252</xdr:rowOff>
    </xdr:from>
    <xdr:ext cx="248786" cy="259045"/>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513214" y="17791538"/>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230701" y="174636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153959</xdr:rowOff>
    </xdr:from>
    <xdr:ext cx="531299"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230701" y="1713567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7886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4566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12445</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610969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7817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4443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a:extLst>
            <a:ext uri="{FF2B5EF4-FFF2-40B4-BE49-F238E27FC236}">
              <a16:creationId xmlns:a16="http://schemas.microsoft.com/office/drawing/2014/main" id="{00000000-0008-0000-07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61595</xdr:colOff>
      <xdr:row>90</xdr:row>
      <xdr:rowOff>21710</xdr:rowOff>
    </xdr:from>
    <xdr:to>
      <xdr:col>24</xdr:col>
      <xdr:colOff>62865</xdr:colOff>
      <xdr:row>99</xdr:row>
      <xdr:rowOff>91481</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flipV="1">
          <a:off x="4633595" y="15452210"/>
          <a:ext cx="1270" cy="16128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104775</xdr:colOff>
      <xdr:row>99</xdr:row>
      <xdr:rowOff>95308</xdr:rowOff>
    </xdr:from>
    <xdr:ext cx="534377" cy="259045"/>
    <xdr:sp macro="" textlink="">
      <xdr:nvSpPr>
        <xdr:cNvPr id="228" name="衛生費最小値テキスト">
          <a:extLst>
            <a:ext uri="{FF2B5EF4-FFF2-40B4-BE49-F238E27FC236}">
              <a16:creationId xmlns:a16="http://schemas.microsoft.com/office/drawing/2014/main" id="{00000000-0008-0000-0700-0000E4000000}"/>
            </a:ext>
          </a:extLst>
        </xdr:cNvPr>
        <xdr:cNvSpPr txBox="1"/>
      </xdr:nvSpPr>
      <xdr:spPr>
        <a:xfrm>
          <a:off x="4676775" y="17607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91481</xdr:rowOff>
    </xdr:from>
    <xdr:to>
      <xdr:col>24</xdr:col>
      <xdr:colOff>152400</xdr:colOff>
      <xdr:row>99</xdr:row>
      <xdr:rowOff>91481</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4546600" y="17065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104775</xdr:colOff>
      <xdr:row>88</xdr:row>
      <xdr:rowOff>149362</xdr:rowOff>
    </xdr:from>
    <xdr:ext cx="599010" cy="259045"/>
    <xdr:sp macro="" textlink="">
      <xdr:nvSpPr>
        <xdr:cNvPr id="230" name="衛生費最大値テキスト">
          <a:extLst>
            <a:ext uri="{FF2B5EF4-FFF2-40B4-BE49-F238E27FC236}">
              <a16:creationId xmlns:a16="http://schemas.microsoft.com/office/drawing/2014/main" id="{00000000-0008-0000-0700-0000E6000000}"/>
            </a:ext>
          </a:extLst>
        </xdr:cNvPr>
        <xdr:cNvSpPr txBox="1"/>
      </xdr:nvSpPr>
      <xdr:spPr>
        <a:xfrm>
          <a:off x="4676775" y="157159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119,226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21710</xdr:rowOff>
    </xdr:from>
    <xdr:to>
      <xdr:col>24</xdr:col>
      <xdr:colOff>152400</xdr:colOff>
      <xdr:row>90</xdr:row>
      <xdr:rowOff>21710</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5452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141887</xdr:rowOff>
    </xdr:from>
    <xdr:to>
      <xdr:col>24</xdr:col>
      <xdr:colOff>63500</xdr:colOff>
      <xdr:row>97</xdr:row>
      <xdr:rowOff>116497</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3797300" y="16601087"/>
          <a:ext cx="838200" cy="146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104775</xdr:colOff>
      <xdr:row>96</xdr:row>
      <xdr:rowOff>103005</xdr:rowOff>
    </xdr:from>
    <xdr:ext cx="534377" cy="259045"/>
    <xdr:sp macro="" textlink="">
      <xdr:nvSpPr>
        <xdr:cNvPr id="233" name="衛生費平均値テキスト">
          <a:extLst>
            <a:ext uri="{FF2B5EF4-FFF2-40B4-BE49-F238E27FC236}">
              <a16:creationId xmlns:a16="http://schemas.microsoft.com/office/drawing/2014/main" id="{00000000-0008-0000-0700-0000E9000000}"/>
            </a:ext>
          </a:extLst>
        </xdr:cNvPr>
        <xdr:cNvSpPr txBox="1"/>
      </xdr:nvSpPr>
      <xdr:spPr>
        <a:xfrm>
          <a:off x="4676775" y="170847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124578</xdr:rowOff>
    </xdr:from>
    <xdr:to>
      <xdr:col>24</xdr:col>
      <xdr:colOff>114300</xdr:colOff>
      <xdr:row>97</xdr:row>
      <xdr:rowOff>54728</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4584700" y="16583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50800</xdr:colOff>
      <xdr:row>97</xdr:row>
      <xdr:rowOff>116497</xdr:rowOff>
    </xdr:from>
    <xdr:to>
      <xdr:col>19</xdr:col>
      <xdr:colOff>177800</xdr:colOff>
      <xdr:row>97</xdr:row>
      <xdr:rowOff>124873</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2908300" y="16747147"/>
          <a:ext cx="889000" cy="8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127696</xdr:rowOff>
    </xdr:from>
    <xdr:to>
      <xdr:col>20</xdr:col>
      <xdr:colOff>38100</xdr:colOff>
      <xdr:row>97</xdr:row>
      <xdr:rowOff>57846</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3746500" y="16586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101111</xdr:colOff>
      <xdr:row>95</xdr:row>
      <xdr:rowOff>83898</xdr:rowOff>
    </xdr:from>
    <xdr:ext cx="534377"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3530111" y="16888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103631</xdr:rowOff>
    </xdr:from>
    <xdr:to>
      <xdr:col>15</xdr:col>
      <xdr:colOff>50800</xdr:colOff>
      <xdr:row>97</xdr:row>
      <xdr:rowOff>124873</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2019300" y="16734281"/>
          <a:ext cx="889000" cy="21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112316</xdr:rowOff>
    </xdr:from>
    <xdr:to>
      <xdr:col>15</xdr:col>
      <xdr:colOff>101600</xdr:colOff>
      <xdr:row>97</xdr:row>
      <xdr:rowOff>42466</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2857500" y="16571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13</xdr:col>
      <xdr:colOff>164611</xdr:colOff>
      <xdr:row>95</xdr:row>
      <xdr:rowOff>58993</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2641111" y="16863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68900</xdr:rowOff>
    </xdr:from>
    <xdr:to>
      <xdr:col>10</xdr:col>
      <xdr:colOff>114300</xdr:colOff>
      <xdr:row>97</xdr:row>
      <xdr:rowOff>103631</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1130300" y="16699550"/>
          <a:ext cx="889000" cy="34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143633</xdr:rowOff>
    </xdr:from>
    <xdr:to>
      <xdr:col>10</xdr:col>
      <xdr:colOff>165100</xdr:colOff>
      <xdr:row>97</xdr:row>
      <xdr:rowOff>73783</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1968500" y="16602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37611</xdr:colOff>
      <xdr:row>95</xdr:row>
      <xdr:rowOff>90310</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1752111" y="16895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170346</xdr:rowOff>
    </xdr:from>
    <xdr:to>
      <xdr:col>6</xdr:col>
      <xdr:colOff>38100</xdr:colOff>
      <xdr:row>97</xdr:row>
      <xdr:rowOff>100496</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079500" y="16629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xdr:col>
      <xdr:colOff>101111</xdr:colOff>
      <xdr:row>95</xdr:row>
      <xdr:rowOff>107498</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863111" y="16912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91087</xdr:rowOff>
    </xdr:from>
    <xdr:to>
      <xdr:col>24</xdr:col>
      <xdr:colOff>114300</xdr:colOff>
      <xdr:row>97</xdr:row>
      <xdr:rowOff>21237</xdr:rowOff>
    </xdr:to>
    <xdr:sp macro="" textlink="">
      <xdr:nvSpPr>
        <xdr:cNvPr id="251" name="楕円 250">
          <a:extLst>
            <a:ext uri="{FF2B5EF4-FFF2-40B4-BE49-F238E27FC236}">
              <a16:creationId xmlns:a16="http://schemas.microsoft.com/office/drawing/2014/main" id="{00000000-0008-0000-0700-0000FB000000}"/>
            </a:ext>
          </a:extLst>
        </xdr:cNvPr>
        <xdr:cNvSpPr/>
      </xdr:nvSpPr>
      <xdr:spPr>
        <a:xfrm>
          <a:off x="4584700" y="1655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24</xdr:col>
      <xdr:colOff>104775</xdr:colOff>
      <xdr:row>95</xdr:row>
      <xdr:rowOff>104439</xdr:rowOff>
    </xdr:from>
    <xdr:ext cx="534377" cy="259045"/>
    <xdr:sp macro="" textlink="">
      <xdr:nvSpPr>
        <xdr:cNvPr id="252" name="衛生費該当値テキスト">
          <a:extLst>
            <a:ext uri="{FF2B5EF4-FFF2-40B4-BE49-F238E27FC236}">
              <a16:creationId xmlns:a16="http://schemas.microsoft.com/office/drawing/2014/main" id="{00000000-0008-0000-0700-0000FC000000}"/>
            </a:ext>
          </a:extLst>
        </xdr:cNvPr>
        <xdr:cNvSpPr txBox="1"/>
      </xdr:nvSpPr>
      <xdr:spPr>
        <a:xfrm>
          <a:off x="4676775" y="16909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65697</xdr:rowOff>
    </xdr:from>
    <xdr:to>
      <xdr:col>20</xdr:col>
      <xdr:colOff>38100</xdr:colOff>
      <xdr:row>97</xdr:row>
      <xdr:rowOff>167297</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3746500" y="16696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101111</xdr:colOff>
      <xdr:row>97</xdr:row>
      <xdr:rowOff>158424</xdr:rowOff>
    </xdr:from>
    <xdr:ext cx="534377"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530111" y="17317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74073</xdr:rowOff>
    </xdr:from>
    <xdr:to>
      <xdr:col>15</xdr:col>
      <xdr:colOff>101600</xdr:colOff>
      <xdr:row>98</xdr:row>
      <xdr:rowOff>4223</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2857500" y="16704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13</xdr:col>
      <xdr:colOff>164611</xdr:colOff>
      <xdr:row>97</xdr:row>
      <xdr:rowOff>166800</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2641111" y="17325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52831</xdr:rowOff>
    </xdr:from>
    <xdr:to>
      <xdr:col>10</xdr:col>
      <xdr:colOff>165100</xdr:colOff>
      <xdr:row>97</xdr:row>
      <xdr:rowOff>154431</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1968500" y="16683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37611</xdr:colOff>
      <xdr:row>97</xdr:row>
      <xdr:rowOff>155083</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1752111" y="17313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18100</xdr:rowOff>
    </xdr:from>
    <xdr:to>
      <xdr:col>6</xdr:col>
      <xdr:colOff>38100</xdr:colOff>
      <xdr:row>97</xdr:row>
      <xdr:rowOff>119700</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079500" y="1664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xdr:col>
      <xdr:colOff>101111</xdr:colOff>
      <xdr:row>97</xdr:row>
      <xdr:rowOff>101302</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863111" y="17259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565900" y="4782457"/>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83202</xdr:rowOff>
    </xdr:from>
    <xdr:ext cx="248786" cy="25904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355214" y="6805131"/>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136821" y="64037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60063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6145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2226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176726</xdr:colOff>
      <xdr:row>27</xdr:row>
      <xdr:rowOff>54627</xdr:rowOff>
    </xdr:from>
    <xdr:ext cx="53129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082226" y="48307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a:extLst>
            <a:ext uri="{FF2B5EF4-FFF2-40B4-BE49-F238E27FC236}">
              <a16:creationId xmlns:a16="http://schemas.microsoft.com/office/drawing/2014/main" id="{00000000-0008-0000-07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54</xdr:col>
      <xdr:colOff>188595</xdr:colOff>
      <xdr:row>30</xdr:row>
      <xdr:rowOff>115316</xdr:rowOff>
    </xdr:from>
    <xdr:to>
      <xdr:col>54</xdr:col>
      <xdr:colOff>189865</xdr:colOff>
      <xdr:row>39</xdr:row>
      <xdr:rowOff>44450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flipV="1">
          <a:off x="10475595" y="5258816"/>
          <a:ext cx="1270" cy="14721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60325</xdr:colOff>
      <xdr:row>39</xdr:row>
      <xdr:rowOff>57802</xdr:rowOff>
    </xdr:from>
    <xdr:ext cx="249299" cy="259045"/>
    <xdr:sp macro="" textlink="">
      <xdr:nvSpPr>
        <xdr:cNvPr id="285" name="労働費最小値テキスト">
          <a:extLst>
            <a:ext uri="{FF2B5EF4-FFF2-40B4-BE49-F238E27FC236}">
              <a16:creationId xmlns:a16="http://schemas.microsoft.com/office/drawing/2014/main" id="{00000000-0008-0000-0700-00001D010000}"/>
            </a:ext>
          </a:extLst>
        </xdr:cNvPr>
        <xdr:cNvSpPr txBox="1"/>
      </xdr:nvSpPr>
      <xdr:spPr>
        <a:xfrm>
          <a:off x="10537825" y="69566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60325</xdr:colOff>
      <xdr:row>29</xdr:row>
      <xdr:rowOff>61993</xdr:rowOff>
    </xdr:from>
    <xdr:ext cx="469744" cy="259045"/>
    <xdr:sp macro="" textlink="">
      <xdr:nvSpPr>
        <xdr:cNvPr id="287" name="労働費最大値テキスト">
          <a:extLst>
            <a:ext uri="{FF2B5EF4-FFF2-40B4-BE49-F238E27FC236}">
              <a16:creationId xmlns:a16="http://schemas.microsoft.com/office/drawing/2014/main" id="{00000000-0008-0000-0700-00001F010000}"/>
            </a:ext>
          </a:extLst>
        </xdr:cNvPr>
        <xdr:cNvSpPr txBox="1"/>
      </xdr:nvSpPr>
      <xdr:spPr>
        <a:xfrm>
          <a:off x="10537825" y="5191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115316</xdr:rowOff>
    </xdr:from>
    <xdr:to>
      <xdr:col>55</xdr:col>
      <xdr:colOff>88900</xdr:colOff>
      <xdr:row>30</xdr:row>
      <xdr:rowOff>115316</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5258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41402</xdr:rowOff>
    </xdr:from>
    <xdr:to>
      <xdr:col>55</xdr:col>
      <xdr:colOff>0</xdr:colOff>
      <xdr:row>39</xdr:row>
      <xdr:rowOff>42926</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9639300" y="6727952"/>
          <a:ext cx="8382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60325</xdr:colOff>
      <xdr:row>37</xdr:row>
      <xdr:rowOff>52912</xdr:rowOff>
    </xdr:from>
    <xdr:ext cx="378565" cy="259045"/>
    <xdr:sp macro="" textlink="">
      <xdr:nvSpPr>
        <xdr:cNvPr id="290" name="労働費平均値テキスト">
          <a:extLst>
            <a:ext uri="{FF2B5EF4-FFF2-40B4-BE49-F238E27FC236}">
              <a16:creationId xmlns:a16="http://schemas.microsoft.com/office/drawing/2014/main" id="{00000000-0008-0000-0700-000022010000}"/>
            </a:ext>
          </a:extLst>
        </xdr:cNvPr>
        <xdr:cNvSpPr txBox="1"/>
      </xdr:nvSpPr>
      <xdr:spPr>
        <a:xfrm>
          <a:off x="10537825" y="659794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30035</xdr:rowOff>
    </xdr:from>
    <xdr:to>
      <xdr:col>55</xdr:col>
      <xdr:colOff>50800</xdr:colOff>
      <xdr:row>38</xdr:row>
      <xdr:rowOff>131635</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10426700" y="6545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45</xdr:col>
      <xdr:colOff>177800</xdr:colOff>
      <xdr:row>39</xdr:row>
      <xdr:rowOff>41402</xdr:rowOff>
    </xdr:from>
    <xdr:to>
      <xdr:col>50</xdr:col>
      <xdr:colOff>114300</xdr:colOff>
      <xdr:row>39</xdr:row>
      <xdr:rowOff>41973</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flipV="1">
          <a:off x="8750300" y="6727952"/>
          <a:ext cx="889000" cy="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61278</xdr:rowOff>
    </xdr:from>
    <xdr:to>
      <xdr:col>50</xdr:col>
      <xdr:colOff>165100</xdr:colOff>
      <xdr:row>38</xdr:row>
      <xdr:rowOff>162878</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9588500" y="657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49</xdr:col>
      <xdr:colOff>105992</xdr:colOff>
      <xdr:row>37</xdr:row>
      <xdr:rowOff>7955</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9440492" y="65529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41973</xdr:rowOff>
    </xdr:from>
    <xdr:to>
      <xdr:col>45</xdr:col>
      <xdr:colOff>177800</xdr:colOff>
      <xdr:row>39</xdr:row>
      <xdr:rowOff>41973</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7861300" y="672852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12509</xdr:rowOff>
    </xdr:from>
    <xdr:to>
      <xdr:col>46</xdr:col>
      <xdr:colOff>38100</xdr:colOff>
      <xdr:row>38</xdr:row>
      <xdr:rowOff>114109</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8699500" y="6527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44</xdr:col>
      <xdr:colOff>179017</xdr:colOff>
      <xdr:row>36</xdr:row>
      <xdr:rowOff>130636</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8561017" y="64987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41973</xdr:rowOff>
    </xdr:from>
    <xdr:to>
      <xdr:col>41</xdr:col>
      <xdr:colOff>50800</xdr:colOff>
      <xdr:row>39</xdr:row>
      <xdr:rowOff>41973</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6972300" y="672852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158623</xdr:rowOff>
    </xdr:from>
    <xdr:to>
      <xdr:col>41</xdr:col>
      <xdr:colOff>101600</xdr:colOff>
      <xdr:row>38</xdr:row>
      <xdr:rowOff>88773</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7810500" y="6502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40</xdr:col>
      <xdr:colOff>61542</xdr:colOff>
      <xdr:row>36</xdr:row>
      <xdr:rowOff>105300</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7681542" y="64734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53467</xdr:rowOff>
    </xdr:from>
    <xdr:to>
      <xdr:col>36</xdr:col>
      <xdr:colOff>165100</xdr:colOff>
      <xdr:row>36</xdr:row>
      <xdr:rowOff>155067</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6921500" y="6225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35</xdr:col>
      <xdr:colOff>69928</xdr:colOff>
      <xdr:row>35</xdr:row>
      <xdr:rowOff>144</xdr:rowOff>
    </xdr:from>
    <xdr:ext cx="469744"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37428" y="6191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163576</xdr:rowOff>
    </xdr:from>
    <xdr:to>
      <xdr:col>55</xdr:col>
      <xdr:colOff>50800</xdr:colOff>
      <xdr:row>39</xdr:row>
      <xdr:rowOff>93726</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10426700" y="667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55</xdr:col>
      <xdr:colOff>60325</xdr:colOff>
      <xdr:row>38</xdr:row>
      <xdr:rowOff>88028</xdr:rowOff>
    </xdr:from>
    <xdr:ext cx="249299" cy="259045"/>
    <xdr:sp macro="" textlink="">
      <xdr:nvSpPr>
        <xdr:cNvPr id="309" name="労働費該当値テキスト">
          <a:extLst>
            <a:ext uri="{FF2B5EF4-FFF2-40B4-BE49-F238E27FC236}">
              <a16:creationId xmlns:a16="http://schemas.microsoft.com/office/drawing/2014/main" id="{00000000-0008-0000-0700-000035010000}"/>
            </a:ext>
          </a:extLst>
        </xdr:cNvPr>
        <xdr:cNvSpPr txBox="1"/>
      </xdr:nvSpPr>
      <xdr:spPr>
        <a:xfrm>
          <a:off x="10537825" y="680995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162052</xdr:rowOff>
    </xdr:from>
    <xdr:to>
      <xdr:col>50</xdr:col>
      <xdr:colOff>165100</xdr:colOff>
      <xdr:row>39</xdr:row>
      <xdr:rowOff>92202</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9588500" y="6677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49</xdr:col>
      <xdr:colOff>147833</xdr:colOff>
      <xdr:row>39</xdr:row>
      <xdr:rowOff>83329</xdr:rowOff>
    </xdr:from>
    <xdr:ext cx="313933"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9482333" y="6982150"/>
          <a:ext cx="31393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162623</xdr:rowOff>
    </xdr:from>
    <xdr:to>
      <xdr:col>46</xdr:col>
      <xdr:colOff>38100</xdr:colOff>
      <xdr:row>39</xdr:row>
      <xdr:rowOff>92773</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8699500" y="6677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45</xdr:col>
      <xdr:colOff>11308</xdr:colOff>
      <xdr:row>39</xdr:row>
      <xdr:rowOff>83900</xdr:rowOff>
    </xdr:from>
    <xdr:ext cx="313933"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8583808" y="6982721"/>
          <a:ext cx="31393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162623</xdr:rowOff>
    </xdr:from>
    <xdr:to>
      <xdr:col>41</xdr:col>
      <xdr:colOff>101600</xdr:colOff>
      <xdr:row>39</xdr:row>
      <xdr:rowOff>92773</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7810500" y="6677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40</xdr:col>
      <xdr:colOff>84333</xdr:colOff>
      <xdr:row>39</xdr:row>
      <xdr:rowOff>83900</xdr:rowOff>
    </xdr:from>
    <xdr:ext cx="313932"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7704333" y="698272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162623</xdr:rowOff>
    </xdr:from>
    <xdr:to>
      <xdr:col>36</xdr:col>
      <xdr:colOff>165100</xdr:colOff>
      <xdr:row>39</xdr:row>
      <xdr:rowOff>92773</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6921500" y="6677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35</xdr:col>
      <xdr:colOff>147833</xdr:colOff>
      <xdr:row>39</xdr:row>
      <xdr:rowOff>83900</xdr:rowOff>
    </xdr:from>
    <xdr:ext cx="313933"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6815333" y="6982721"/>
          <a:ext cx="31393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565900" y="8320314"/>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83202</xdr:rowOff>
    </xdr:from>
    <xdr:ext cx="248786"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355214" y="10342988"/>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176726</xdr:colOff>
      <xdr:row>56</xdr:row>
      <xdr:rowOff>35577</xdr:rowOff>
    </xdr:from>
    <xdr:ext cx="53129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82226"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1559</xdr:rowOff>
    </xdr:from>
    <xdr:ext cx="59541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08581" y="955377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08581" y="91523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08581" y="8760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08581" y="83685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a:extLst>
            <a:ext uri="{FF2B5EF4-FFF2-40B4-BE49-F238E27FC236}">
              <a16:creationId xmlns:a16="http://schemas.microsoft.com/office/drawing/2014/main" id="{00000000-0008-0000-07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54</xdr:col>
      <xdr:colOff>188595</xdr:colOff>
      <xdr:row>50</xdr:row>
      <xdr:rowOff>125108</xdr:rowOff>
    </xdr:from>
    <xdr:to>
      <xdr:col>54</xdr:col>
      <xdr:colOff>189865</xdr:colOff>
      <xdr:row>58</xdr:row>
      <xdr:rowOff>152174</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10475595" y="8697608"/>
          <a:ext cx="1270" cy="13986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60325</xdr:colOff>
      <xdr:row>58</xdr:row>
      <xdr:rowOff>156001</xdr:rowOff>
    </xdr:from>
    <xdr:ext cx="469744" cy="259045"/>
    <xdr:sp macro="" textlink="">
      <xdr:nvSpPr>
        <xdr:cNvPr id="342" name="農林水産業費最小値テキスト">
          <a:extLst>
            <a:ext uri="{FF2B5EF4-FFF2-40B4-BE49-F238E27FC236}">
              <a16:creationId xmlns:a16="http://schemas.microsoft.com/office/drawing/2014/main" id="{00000000-0008-0000-0700-000056010000}"/>
            </a:ext>
          </a:extLst>
        </xdr:cNvPr>
        <xdr:cNvSpPr txBox="1"/>
      </xdr:nvSpPr>
      <xdr:spPr>
        <a:xfrm>
          <a:off x="10537825" y="10415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152174</xdr:rowOff>
    </xdr:from>
    <xdr:to>
      <xdr:col>55</xdr:col>
      <xdr:colOff>88900</xdr:colOff>
      <xdr:row>58</xdr:row>
      <xdr:rowOff>152174</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10096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60325</xdr:colOff>
      <xdr:row>49</xdr:row>
      <xdr:rowOff>81310</xdr:rowOff>
    </xdr:from>
    <xdr:ext cx="599010" cy="259045"/>
    <xdr:sp macro="" textlink="">
      <xdr:nvSpPr>
        <xdr:cNvPr id="344" name="農林水産業費最大値テキスト">
          <a:extLst>
            <a:ext uri="{FF2B5EF4-FFF2-40B4-BE49-F238E27FC236}">
              <a16:creationId xmlns:a16="http://schemas.microsoft.com/office/drawing/2014/main" id="{00000000-0008-0000-0700-000058010000}"/>
            </a:ext>
          </a:extLst>
        </xdr:cNvPr>
        <xdr:cNvSpPr txBox="1"/>
      </xdr:nvSpPr>
      <xdr:spPr>
        <a:xfrm>
          <a:off x="10537825" y="87490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191,915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125108</xdr:rowOff>
    </xdr:from>
    <xdr:to>
      <xdr:col>55</xdr:col>
      <xdr:colOff>88900</xdr:colOff>
      <xdr:row>50</xdr:row>
      <xdr:rowOff>125108</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8697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58227</xdr:rowOff>
    </xdr:from>
    <xdr:to>
      <xdr:col>55</xdr:col>
      <xdr:colOff>0</xdr:colOff>
      <xdr:row>58</xdr:row>
      <xdr:rowOff>75265</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9639300" y="10002327"/>
          <a:ext cx="838200" cy="17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60325</xdr:colOff>
      <xdr:row>56</xdr:row>
      <xdr:rowOff>67856</xdr:rowOff>
    </xdr:from>
    <xdr:ext cx="534377" cy="259045"/>
    <xdr:sp macro="" textlink="">
      <xdr:nvSpPr>
        <xdr:cNvPr id="347" name="農林水産業費平均値テキスト">
          <a:extLst>
            <a:ext uri="{FF2B5EF4-FFF2-40B4-BE49-F238E27FC236}">
              <a16:creationId xmlns:a16="http://schemas.microsoft.com/office/drawing/2014/main" id="{00000000-0008-0000-0700-00005B010000}"/>
            </a:ext>
          </a:extLst>
        </xdr:cNvPr>
        <xdr:cNvSpPr txBox="1"/>
      </xdr:nvSpPr>
      <xdr:spPr>
        <a:xfrm>
          <a:off x="10537825" y="99738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44979</xdr:rowOff>
    </xdr:from>
    <xdr:to>
      <xdr:col>55</xdr:col>
      <xdr:colOff>50800</xdr:colOff>
      <xdr:row>57</xdr:row>
      <xdr:rowOff>146579</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10426700" y="9817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45</xdr:col>
      <xdr:colOff>177800</xdr:colOff>
      <xdr:row>58</xdr:row>
      <xdr:rowOff>48077</xdr:rowOff>
    </xdr:from>
    <xdr:to>
      <xdr:col>50</xdr:col>
      <xdr:colOff>114300</xdr:colOff>
      <xdr:row>58</xdr:row>
      <xdr:rowOff>58227</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8750300" y="9992177"/>
          <a:ext cx="889000" cy="10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74368</xdr:rowOff>
    </xdr:from>
    <xdr:to>
      <xdr:col>50</xdr:col>
      <xdr:colOff>165100</xdr:colOff>
      <xdr:row>58</xdr:row>
      <xdr:rowOff>4518</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9588500" y="9847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49</xdr:col>
      <xdr:colOff>37611</xdr:colOff>
      <xdr:row>56</xdr:row>
      <xdr:rowOff>11520</xdr:rowOff>
    </xdr:from>
    <xdr:ext cx="534377"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9372111" y="9917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40525</xdr:rowOff>
    </xdr:from>
    <xdr:to>
      <xdr:col>45</xdr:col>
      <xdr:colOff>177800</xdr:colOff>
      <xdr:row>58</xdr:row>
      <xdr:rowOff>48077</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7861300" y="9984625"/>
          <a:ext cx="889000" cy="7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77188</xdr:rowOff>
    </xdr:from>
    <xdr:to>
      <xdr:col>46</xdr:col>
      <xdr:colOff>38100</xdr:colOff>
      <xdr:row>58</xdr:row>
      <xdr:rowOff>7338</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8699500" y="9849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44</xdr:col>
      <xdr:colOff>101111</xdr:colOff>
      <xdr:row>56</xdr:row>
      <xdr:rowOff>23865</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8483111" y="9929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35969</xdr:rowOff>
    </xdr:from>
    <xdr:to>
      <xdr:col>41</xdr:col>
      <xdr:colOff>50800</xdr:colOff>
      <xdr:row>58</xdr:row>
      <xdr:rowOff>40525</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6972300" y="9980069"/>
          <a:ext cx="889000" cy="4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37869</xdr:rowOff>
    </xdr:from>
    <xdr:to>
      <xdr:col>41</xdr:col>
      <xdr:colOff>101600</xdr:colOff>
      <xdr:row>57</xdr:row>
      <xdr:rowOff>139469</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7810500" y="9810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39</xdr:col>
      <xdr:colOff>164611</xdr:colOff>
      <xdr:row>55</xdr:row>
      <xdr:rowOff>155996</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7594111" y="9885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140396</xdr:rowOff>
    </xdr:from>
    <xdr:to>
      <xdr:col>36</xdr:col>
      <xdr:colOff>165100</xdr:colOff>
      <xdr:row>57</xdr:row>
      <xdr:rowOff>70546</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6921500" y="9741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35</xdr:col>
      <xdr:colOff>37611</xdr:colOff>
      <xdr:row>55</xdr:row>
      <xdr:rowOff>87073</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705111" y="9816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24465</xdr:rowOff>
    </xdr:from>
    <xdr:to>
      <xdr:col>55</xdr:col>
      <xdr:colOff>50800</xdr:colOff>
      <xdr:row>58</xdr:row>
      <xdr:rowOff>126065</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10426700" y="996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55</xdr:col>
      <xdr:colOff>60325</xdr:colOff>
      <xdr:row>57</xdr:row>
      <xdr:rowOff>101317</xdr:rowOff>
    </xdr:from>
    <xdr:ext cx="534377" cy="259045"/>
    <xdr:sp macro="" textlink="">
      <xdr:nvSpPr>
        <xdr:cNvPr id="366" name="農林水産業費該当値テキスト">
          <a:extLst>
            <a:ext uri="{FF2B5EF4-FFF2-40B4-BE49-F238E27FC236}">
              <a16:creationId xmlns:a16="http://schemas.microsoft.com/office/drawing/2014/main" id="{00000000-0008-0000-0700-00006E010000}"/>
            </a:ext>
          </a:extLst>
        </xdr:cNvPr>
        <xdr:cNvSpPr txBox="1"/>
      </xdr:nvSpPr>
      <xdr:spPr>
        <a:xfrm>
          <a:off x="10537825" y="10184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7427</xdr:rowOff>
    </xdr:from>
    <xdr:to>
      <xdr:col>50</xdr:col>
      <xdr:colOff>165100</xdr:colOff>
      <xdr:row>58</xdr:row>
      <xdr:rowOff>109027</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9588500" y="9951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49</xdr:col>
      <xdr:colOff>37611</xdr:colOff>
      <xdr:row>58</xdr:row>
      <xdr:rowOff>100154</xdr:rowOff>
    </xdr:from>
    <xdr:ext cx="534377"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372111" y="10359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168727</xdr:rowOff>
    </xdr:from>
    <xdr:to>
      <xdr:col>46</xdr:col>
      <xdr:colOff>38100</xdr:colOff>
      <xdr:row>58</xdr:row>
      <xdr:rowOff>98877</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8699500" y="994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44</xdr:col>
      <xdr:colOff>101111</xdr:colOff>
      <xdr:row>58</xdr:row>
      <xdr:rowOff>90004</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483111" y="10349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161175</xdr:rowOff>
    </xdr:from>
    <xdr:to>
      <xdr:col>41</xdr:col>
      <xdr:colOff>101600</xdr:colOff>
      <xdr:row>58</xdr:row>
      <xdr:rowOff>91325</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7810500" y="9933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39</xdr:col>
      <xdr:colOff>164611</xdr:colOff>
      <xdr:row>58</xdr:row>
      <xdr:rowOff>82452</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7594111" y="10342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156619</xdr:rowOff>
    </xdr:from>
    <xdr:to>
      <xdr:col>36</xdr:col>
      <xdr:colOff>165100</xdr:colOff>
      <xdr:row>58</xdr:row>
      <xdr:rowOff>86769</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6921500" y="9929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35</xdr:col>
      <xdr:colOff>37611</xdr:colOff>
      <xdr:row>58</xdr:row>
      <xdr:rowOff>87421</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6705111" y="10347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565900" y="11858171"/>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1559</xdr:rowOff>
    </xdr:from>
    <xdr:ext cx="248786"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355214" y="1379920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176726</xdr:colOff>
      <xdr:row>75</xdr:row>
      <xdr:rowOff>54627</xdr:rowOff>
    </xdr:from>
    <xdr:ext cx="53129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82226" y="133215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176726</xdr:colOff>
      <xdr:row>72</xdr:row>
      <xdr:rowOff>102252</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82226" y="1283853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176726</xdr:colOff>
      <xdr:row>70</xdr:row>
      <xdr:rowOff>1559</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82226" y="1238405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176726</xdr:colOff>
      <xdr:row>67</xdr:row>
      <xdr:rowOff>54627</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82226" y="119064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a:extLst>
            <a:ext uri="{FF2B5EF4-FFF2-40B4-BE49-F238E27FC236}">
              <a16:creationId xmlns:a16="http://schemas.microsoft.com/office/drawing/2014/main" id="{00000000-0008-0000-0700-00008B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54</xdr:col>
      <xdr:colOff>188595</xdr:colOff>
      <xdr:row>70</xdr:row>
      <xdr:rowOff>118349</xdr:rowOff>
    </xdr:from>
    <xdr:to>
      <xdr:col>54</xdr:col>
      <xdr:colOff>189865</xdr:colOff>
      <xdr:row>78</xdr:row>
      <xdr:rowOff>105981</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flipV="1">
          <a:off x="10475595" y="12119849"/>
          <a:ext cx="1270" cy="13592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60325</xdr:colOff>
      <xdr:row>78</xdr:row>
      <xdr:rowOff>100283</xdr:rowOff>
    </xdr:from>
    <xdr:ext cx="469744" cy="259045"/>
    <xdr:sp macro="" textlink="">
      <xdr:nvSpPr>
        <xdr:cNvPr id="397" name="商工費最小値テキスト">
          <a:extLst>
            <a:ext uri="{FF2B5EF4-FFF2-40B4-BE49-F238E27FC236}">
              <a16:creationId xmlns:a16="http://schemas.microsoft.com/office/drawing/2014/main" id="{00000000-0008-0000-0700-00008D010000}"/>
            </a:ext>
          </a:extLst>
        </xdr:cNvPr>
        <xdr:cNvSpPr txBox="1"/>
      </xdr:nvSpPr>
      <xdr:spPr>
        <a:xfrm>
          <a:off x="10537825" y="13897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105981</xdr:rowOff>
    </xdr:from>
    <xdr:to>
      <xdr:col>55</xdr:col>
      <xdr:colOff>88900</xdr:colOff>
      <xdr:row>78</xdr:row>
      <xdr:rowOff>105981</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10388600" y="13479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60325</xdr:colOff>
      <xdr:row>69</xdr:row>
      <xdr:rowOff>65026</xdr:rowOff>
    </xdr:from>
    <xdr:ext cx="534377" cy="259045"/>
    <xdr:sp macro="" textlink="">
      <xdr:nvSpPr>
        <xdr:cNvPr id="399" name="商工費最大値テキスト">
          <a:extLst>
            <a:ext uri="{FF2B5EF4-FFF2-40B4-BE49-F238E27FC236}">
              <a16:creationId xmlns:a16="http://schemas.microsoft.com/office/drawing/2014/main" id="{00000000-0008-0000-0700-00008F010000}"/>
            </a:ext>
          </a:extLst>
        </xdr:cNvPr>
        <xdr:cNvSpPr txBox="1"/>
      </xdr:nvSpPr>
      <xdr:spPr>
        <a:xfrm>
          <a:off x="10537825" y="12270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60,934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118349</xdr:rowOff>
    </xdr:from>
    <xdr:to>
      <xdr:col>55</xdr:col>
      <xdr:colOff>88900</xdr:colOff>
      <xdr:row>70</xdr:row>
      <xdr:rowOff>118349</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2119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75898</xdr:rowOff>
    </xdr:from>
    <xdr:to>
      <xdr:col>55</xdr:col>
      <xdr:colOff>0</xdr:colOff>
      <xdr:row>77</xdr:row>
      <xdr:rowOff>103901</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9639300" y="13277548"/>
          <a:ext cx="838200" cy="28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60325</xdr:colOff>
      <xdr:row>75</xdr:row>
      <xdr:rowOff>59976</xdr:rowOff>
    </xdr:from>
    <xdr:ext cx="534377" cy="259045"/>
    <xdr:sp macro="" textlink="">
      <xdr:nvSpPr>
        <xdr:cNvPr id="402" name="商工費平均値テキスト">
          <a:extLst>
            <a:ext uri="{FF2B5EF4-FFF2-40B4-BE49-F238E27FC236}">
              <a16:creationId xmlns:a16="http://schemas.microsoft.com/office/drawing/2014/main" id="{00000000-0008-0000-0700-000092010000}"/>
            </a:ext>
          </a:extLst>
        </xdr:cNvPr>
        <xdr:cNvSpPr txBox="1"/>
      </xdr:nvSpPr>
      <xdr:spPr>
        <a:xfrm>
          <a:off x="10537825" y="133269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37099</xdr:rowOff>
    </xdr:from>
    <xdr:to>
      <xdr:col>55</xdr:col>
      <xdr:colOff>50800</xdr:colOff>
      <xdr:row>76</xdr:row>
      <xdr:rowOff>138699</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10426700" y="13067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45</xdr:col>
      <xdr:colOff>177800</xdr:colOff>
      <xdr:row>77</xdr:row>
      <xdr:rowOff>53015</xdr:rowOff>
    </xdr:from>
    <xdr:to>
      <xdr:col>50</xdr:col>
      <xdr:colOff>114300</xdr:colOff>
      <xdr:row>77</xdr:row>
      <xdr:rowOff>75898</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8750300" y="13254665"/>
          <a:ext cx="889000" cy="22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3930</xdr:rowOff>
    </xdr:from>
    <xdr:to>
      <xdr:col>50</xdr:col>
      <xdr:colOff>165100</xdr:colOff>
      <xdr:row>76</xdr:row>
      <xdr:rowOff>105530</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9588500" y="1303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49</xdr:col>
      <xdr:colOff>37611</xdr:colOff>
      <xdr:row>74</xdr:row>
      <xdr:rowOff>122056</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9372111" y="13212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2975</xdr:rowOff>
    </xdr:from>
    <xdr:to>
      <xdr:col>45</xdr:col>
      <xdr:colOff>177800</xdr:colOff>
      <xdr:row>77</xdr:row>
      <xdr:rowOff>53015</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7861300" y="13204625"/>
          <a:ext cx="889000" cy="50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41557</xdr:rowOff>
    </xdr:from>
    <xdr:to>
      <xdr:col>46</xdr:col>
      <xdr:colOff>38100</xdr:colOff>
      <xdr:row>76</xdr:row>
      <xdr:rowOff>143157</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8699500" y="1307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44</xdr:col>
      <xdr:colOff>101111</xdr:colOff>
      <xdr:row>74</xdr:row>
      <xdr:rowOff>159684</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8483111" y="13249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155930</xdr:rowOff>
    </xdr:from>
    <xdr:to>
      <xdr:col>41</xdr:col>
      <xdr:colOff>50800</xdr:colOff>
      <xdr:row>77</xdr:row>
      <xdr:rowOff>2975</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6972300" y="13186130"/>
          <a:ext cx="889000" cy="18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152336</xdr:rowOff>
    </xdr:from>
    <xdr:to>
      <xdr:col>41</xdr:col>
      <xdr:colOff>101600</xdr:colOff>
      <xdr:row>76</xdr:row>
      <xdr:rowOff>82486</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7810500" y="13011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39</xdr:col>
      <xdr:colOff>164611</xdr:colOff>
      <xdr:row>74</xdr:row>
      <xdr:rowOff>99013</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7594111" y="13189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22858</xdr:rowOff>
    </xdr:from>
    <xdr:to>
      <xdr:col>36</xdr:col>
      <xdr:colOff>165100</xdr:colOff>
      <xdr:row>77</xdr:row>
      <xdr:rowOff>124458</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6921500" y="1322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35</xdr:col>
      <xdr:colOff>37611</xdr:colOff>
      <xdr:row>77</xdr:row>
      <xdr:rowOff>106060</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6705111" y="13726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53101</xdr:rowOff>
    </xdr:from>
    <xdr:to>
      <xdr:col>55</xdr:col>
      <xdr:colOff>50800</xdr:colOff>
      <xdr:row>77</xdr:row>
      <xdr:rowOff>154701</xdr:rowOff>
    </xdr:to>
    <xdr:sp macro="" textlink="">
      <xdr:nvSpPr>
        <xdr:cNvPr id="420" name="楕円 419">
          <a:extLst>
            <a:ext uri="{FF2B5EF4-FFF2-40B4-BE49-F238E27FC236}">
              <a16:creationId xmlns:a16="http://schemas.microsoft.com/office/drawing/2014/main" id="{00000000-0008-0000-0700-0000A4010000}"/>
            </a:ext>
          </a:extLst>
        </xdr:cNvPr>
        <xdr:cNvSpPr/>
      </xdr:nvSpPr>
      <xdr:spPr>
        <a:xfrm>
          <a:off x="10426700" y="13254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55</xdr:col>
      <xdr:colOff>60325</xdr:colOff>
      <xdr:row>77</xdr:row>
      <xdr:rowOff>31528</xdr:rowOff>
    </xdr:from>
    <xdr:ext cx="469744" cy="259045"/>
    <xdr:sp macro="" textlink="">
      <xdr:nvSpPr>
        <xdr:cNvPr id="421" name="商工費該当値テキスト">
          <a:extLst>
            <a:ext uri="{FF2B5EF4-FFF2-40B4-BE49-F238E27FC236}">
              <a16:creationId xmlns:a16="http://schemas.microsoft.com/office/drawing/2014/main" id="{00000000-0008-0000-0700-0000A5010000}"/>
            </a:ext>
          </a:extLst>
        </xdr:cNvPr>
        <xdr:cNvSpPr txBox="1"/>
      </xdr:nvSpPr>
      <xdr:spPr>
        <a:xfrm>
          <a:off x="10537825" y="13652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25098</xdr:rowOff>
    </xdr:from>
    <xdr:to>
      <xdr:col>50</xdr:col>
      <xdr:colOff>165100</xdr:colOff>
      <xdr:row>77</xdr:row>
      <xdr:rowOff>126698</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9588500" y="13226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49</xdr:col>
      <xdr:colOff>37611</xdr:colOff>
      <xdr:row>77</xdr:row>
      <xdr:rowOff>108300</xdr:rowOff>
    </xdr:from>
    <xdr:ext cx="534377"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372111" y="13729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2215</xdr:rowOff>
    </xdr:from>
    <xdr:to>
      <xdr:col>46</xdr:col>
      <xdr:colOff>38100</xdr:colOff>
      <xdr:row>77</xdr:row>
      <xdr:rowOff>103815</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8699500" y="13203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44</xdr:col>
      <xdr:colOff>101111</xdr:colOff>
      <xdr:row>77</xdr:row>
      <xdr:rowOff>94942</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8483111" y="13715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123625</xdr:rowOff>
    </xdr:from>
    <xdr:to>
      <xdr:col>41</xdr:col>
      <xdr:colOff>101600</xdr:colOff>
      <xdr:row>77</xdr:row>
      <xdr:rowOff>53775</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7810500" y="13153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39</xdr:col>
      <xdr:colOff>164611</xdr:colOff>
      <xdr:row>77</xdr:row>
      <xdr:rowOff>54427</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7594111" y="13675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105130</xdr:rowOff>
    </xdr:from>
    <xdr:to>
      <xdr:col>36</xdr:col>
      <xdr:colOff>165100</xdr:colOff>
      <xdr:row>77</xdr:row>
      <xdr:rowOff>35280</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6921500" y="1313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35</xdr:col>
      <xdr:colOff>37611</xdr:colOff>
      <xdr:row>75</xdr:row>
      <xdr:rowOff>61333</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6705111" y="13328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34</xdr:col>
      <xdr:colOff>88900</xdr:colOff>
      <xdr:row>87</xdr:row>
      <xdr:rowOff>6350</xdr:rowOff>
    </xdr:from>
    <xdr:ext cx="349839" cy="225703"/>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565900" y="15396029"/>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83202</xdr:rowOff>
    </xdr:from>
    <xdr:ext cx="248786"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355214" y="1741870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08581" y="170172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1559</xdr:rowOff>
    </xdr:from>
    <xdr:ext cx="59541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08581" y="1662948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62280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92727</xdr:rowOff>
    </xdr:from>
    <xdr:ext cx="685573"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5918428" y="15836191"/>
          <a:ext cx="68557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3"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5918428" y="15444306"/>
          <a:ext cx="68557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a:extLst>
            <a:ext uri="{FF2B5EF4-FFF2-40B4-BE49-F238E27FC236}">
              <a16:creationId xmlns:a16="http://schemas.microsoft.com/office/drawing/2014/main" id="{00000000-0008-0000-0700-0000C4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54</xdr:col>
      <xdr:colOff>188595</xdr:colOff>
      <xdr:row>89</xdr:row>
      <xdr:rowOff>145900</xdr:rowOff>
    </xdr:from>
    <xdr:to>
      <xdr:col>54</xdr:col>
      <xdr:colOff>189865</xdr:colOff>
      <xdr:row>99</xdr:row>
      <xdr:rowOff>16776</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flipV="1">
          <a:off x="10475595" y="15404950"/>
          <a:ext cx="1270" cy="1585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60325</xdr:colOff>
      <xdr:row>99</xdr:row>
      <xdr:rowOff>11078</xdr:rowOff>
    </xdr:from>
    <xdr:ext cx="534377" cy="259045"/>
    <xdr:sp macro="" textlink="">
      <xdr:nvSpPr>
        <xdr:cNvPr id="454" name="土木費最小値テキスト">
          <a:extLst>
            <a:ext uri="{FF2B5EF4-FFF2-40B4-BE49-F238E27FC236}">
              <a16:creationId xmlns:a16="http://schemas.microsoft.com/office/drawing/2014/main" id="{00000000-0008-0000-0700-0000C6010000}"/>
            </a:ext>
          </a:extLst>
        </xdr:cNvPr>
        <xdr:cNvSpPr txBox="1"/>
      </xdr:nvSpPr>
      <xdr:spPr>
        <a:xfrm>
          <a:off x="10537825" y="17523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16776</xdr:rowOff>
    </xdr:from>
    <xdr:to>
      <xdr:col>55</xdr:col>
      <xdr:colOff>88900</xdr:colOff>
      <xdr:row>99</xdr:row>
      <xdr:rowOff>16776</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10388600" y="16990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60325</xdr:colOff>
      <xdr:row>88</xdr:row>
      <xdr:rowOff>92577</xdr:rowOff>
    </xdr:from>
    <xdr:ext cx="690189" cy="259045"/>
    <xdr:sp macro="" textlink="">
      <xdr:nvSpPr>
        <xdr:cNvPr id="456" name="土木費最大値テキスト">
          <a:extLst>
            <a:ext uri="{FF2B5EF4-FFF2-40B4-BE49-F238E27FC236}">
              <a16:creationId xmlns:a16="http://schemas.microsoft.com/office/drawing/2014/main" id="{00000000-0008-0000-0700-0000C8010000}"/>
            </a:ext>
          </a:extLst>
        </xdr:cNvPr>
        <xdr:cNvSpPr txBox="1"/>
      </xdr:nvSpPr>
      <xdr:spPr>
        <a:xfrm>
          <a:off x="10537825" y="156591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1,270,119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145900</xdr:rowOff>
    </xdr:from>
    <xdr:to>
      <xdr:col>55</xdr:col>
      <xdr:colOff>88900</xdr:colOff>
      <xdr:row>89</xdr:row>
      <xdr:rowOff>145900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10388600" y="15404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139978</xdr:rowOff>
    </xdr:from>
    <xdr:to>
      <xdr:col>55</xdr:col>
      <xdr:colOff>0</xdr:colOff>
      <xdr:row>98</xdr:row>
      <xdr:rowOff>148898</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9639300" y="16942078"/>
          <a:ext cx="838200" cy="8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60325</xdr:colOff>
      <xdr:row>97</xdr:row>
      <xdr:rowOff>90372</xdr:rowOff>
    </xdr:from>
    <xdr:ext cx="534377" cy="259045"/>
    <xdr:sp macro="" textlink="">
      <xdr:nvSpPr>
        <xdr:cNvPr id="459" name="土木費平均値テキスト">
          <a:extLst>
            <a:ext uri="{FF2B5EF4-FFF2-40B4-BE49-F238E27FC236}">
              <a16:creationId xmlns:a16="http://schemas.microsoft.com/office/drawing/2014/main" id="{00000000-0008-0000-0700-0000CB010000}"/>
            </a:ext>
          </a:extLst>
        </xdr:cNvPr>
        <xdr:cNvSpPr txBox="1"/>
      </xdr:nvSpPr>
      <xdr:spPr>
        <a:xfrm>
          <a:off x="10537825" y="172489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57970</xdr:rowOff>
    </xdr:from>
    <xdr:to>
      <xdr:col>55</xdr:col>
      <xdr:colOff>50800</xdr:colOff>
      <xdr:row>98</xdr:row>
      <xdr:rowOff>159570</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10426700" y="1686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45</xdr:col>
      <xdr:colOff>177800</xdr:colOff>
      <xdr:row>98</xdr:row>
      <xdr:rowOff>128339</xdr:rowOff>
    </xdr:from>
    <xdr:to>
      <xdr:col>50</xdr:col>
      <xdr:colOff>114300</xdr:colOff>
      <xdr:row>98</xdr:row>
      <xdr:rowOff>139978</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8750300" y="16930439"/>
          <a:ext cx="889000" cy="11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84931</xdr:rowOff>
    </xdr:from>
    <xdr:to>
      <xdr:col>50</xdr:col>
      <xdr:colOff>165100</xdr:colOff>
      <xdr:row>99</xdr:row>
      <xdr:rowOff>15081</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9588500" y="1688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49</xdr:col>
      <xdr:colOff>37611</xdr:colOff>
      <xdr:row>97</xdr:row>
      <xdr:rowOff>31608</xdr:rowOff>
    </xdr:from>
    <xdr:ext cx="534377"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9372111" y="17190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125550</xdr:rowOff>
    </xdr:from>
    <xdr:to>
      <xdr:col>45</xdr:col>
      <xdr:colOff>177800</xdr:colOff>
      <xdr:row>98</xdr:row>
      <xdr:rowOff>128339</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7861300" y="16927650"/>
          <a:ext cx="889000" cy="2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87871</xdr:rowOff>
    </xdr:from>
    <xdr:to>
      <xdr:col>46</xdr:col>
      <xdr:colOff>38100</xdr:colOff>
      <xdr:row>99</xdr:row>
      <xdr:rowOff>18021</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8699500" y="16889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44</xdr:col>
      <xdr:colOff>101111</xdr:colOff>
      <xdr:row>99</xdr:row>
      <xdr:rowOff>9148</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8483111" y="17521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121548</xdr:rowOff>
    </xdr:from>
    <xdr:to>
      <xdr:col>41</xdr:col>
      <xdr:colOff>50800</xdr:colOff>
      <xdr:row>98</xdr:row>
      <xdr:rowOff>125550</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6972300" y="16923648"/>
          <a:ext cx="889000" cy="4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67466</xdr:rowOff>
    </xdr:from>
    <xdr:to>
      <xdr:col>41</xdr:col>
      <xdr:colOff>101600</xdr:colOff>
      <xdr:row>98</xdr:row>
      <xdr:rowOff>169066</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7810500" y="16869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39</xdr:col>
      <xdr:colOff>164611</xdr:colOff>
      <xdr:row>97</xdr:row>
      <xdr:rowOff>14143</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7594111" y="17172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30762</xdr:rowOff>
    </xdr:from>
    <xdr:to>
      <xdr:col>36</xdr:col>
      <xdr:colOff>165100</xdr:colOff>
      <xdr:row>98</xdr:row>
      <xdr:rowOff>132362</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6921500" y="1683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35</xdr:col>
      <xdr:colOff>5295</xdr:colOff>
      <xdr:row>96</xdr:row>
      <xdr:rowOff>148889</xdr:rowOff>
    </xdr:from>
    <xdr:ext cx="59901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6672795" y="17130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98098</xdr:rowOff>
    </xdr:from>
    <xdr:to>
      <xdr:col>55</xdr:col>
      <xdr:colOff>50800</xdr:colOff>
      <xdr:row>99</xdr:row>
      <xdr:rowOff>28248</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10426700" y="16900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55</xdr:col>
      <xdr:colOff>60325</xdr:colOff>
      <xdr:row>98</xdr:row>
      <xdr:rowOff>36398</xdr:rowOff>
    </xdr:from>
    <xdr:ext cx="534377" cy="259045"/>
    <xdr:sp macro="" textlink="">
      <xdr:nvSpPr>
        <xdr:cNvPr id="478" name="土木費該当値テキスト">
          <a:extLst>
            <a:ext uri="{FF2B5EF4-FFF2-40B4-BE49-F238E27FC236}">
              <a16:creationId xmlns:a16="http://schemas.microsoft.com/office/drawing/2014/main" id="{00000000-0008-0000-0700-0000DE010000}"/>
            </a:ext>
          </a:extLst>
        </xdr:cNvPr>
        <xdr:cNvSpPr txBox="1"/>
      </xdr:nvSpPr>
      <xdr:spPr>
        <a:xfrm>
          <a:off x="10537825" y="17371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89178</xdr:rowOff>
    </xdr:from>
    <xdr:to>
      <xdr:col>50</xdr:col>
      <xdr:colOff>165100</xdr:colOff>
      <xdr:row>99</xdr:row>
      <xdr:rowOff>19328</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9588500" y="16891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49</xdr:col>
      <xdr:colOff>37611</xdr:colOff>
      <xdr:row>99</xdr:row>
      <xdr:rowOff>10455</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372111" y="17522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77539</xdr:rowOff>
    </xdr:from>
    <xdr:to>
      <xdr:col>46</xdr:col>
      <xdr:colOff>38100</xdr:colOff>
      <xdr:row>99</xdr:row>
      <xdr:rowOff>7689</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8699500" y="16879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44</xdr:col>
      <xdr:colOff>101111</xdr:colOff>
      <xdr:row>97</xdr:row>
      <xdr:rowOff>24216</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8483111" y="17182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74750</xdr:rowOff>
    </xdr:from>
    <xdr:to>
      <xdr:col>41</xdr:col>
      <xdr:colOff>101600</xdr:colOff>
      <xdr:row>99</xdr:row>
      <xdr:rowOff>4900</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7810500" y="1687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39</xdr:col>
      <xdr:colOff>164611</xdr:colOff>
      <xdr:row>99</xdr:row>
      <xdr:rowOff>109</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7594111" y="17512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70748</xdr:rowOff>
    </xdr:from>
    <xdr:to>
      <xdr:col>36</xdr:col>
      <xdr:colOff>165100</xdr:colOff>
      <xdr:row>99</xdr:row>
      <xdr:rowOff>898</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6921500" y="16872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35</xdr:col>
      <xdr:colOff>37611</xdr:colOff>
      <xdr:row>98</xdr:row>
      <xdr:rowOff>163475</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6705111" y="17498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65</xdr:col>
      <xdr:colOff>25400</xdr:colOff>
      <xdr:row>27</xdr:row>
      <xdr:rowOff>6350</xdr:rowOff>
    </xdr:from>
    <xdr:ext cx="349839" cy="225703"/>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2407900" y="4782457"/>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83202</xdr:rowOff>
    </xdr:from>
    <xdr:ext cx="248786"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197214" y="6805131"/>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914701" y="64037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14701" y="60063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56145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52226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850581" y="48307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消防費グラフ枠">
          <a:extLst>
            <a:ext uri="{FF2B5EF4-FFF2-40B4-BE49-F238E27FC236}">
              <a16:creationId xmlns:a16="http://schemas.microsoft.com/office/drawing/2014/main" id="{00000000-0008-0000-0700-0000FD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85</xdr:col>
      <xdr:colOff>125095</xdr:colOff>
      <xdr:row>30</xdr:row>
      <xdr:rowOff>100724</xdr:rowOff>
    </xdr:from>
    <xdr:to>
      <xdr:col>85</xdr:col>
      <xdr:colOff>126364</xdr:colOff>
      <xdr:row>37</xdr:row>
      <xdr:rowOff>114268</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flipV="1">
          <a:off x="16317595" y="5244224"/>
          <a:ext cx="1269" cy="1213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108570</xdr:rowOff>
    </xdr:from>
    <xdr:ext cx="534377" cy="259045"/>
    <xdr:sp macro="" textlink="">
      <xdr:nvSpPr>
        <xdr:cNvPr id="511" name="消防費最小値テキスト">
          <a:extLst>
            <a:ext uri="{FF2B5EF4-FFF2-40B4-BE49-F238E27FC236}">
              <a16:creationId xmlns:a16="http://schemas.microsoft.com/office/drawing/2014/main" id="{00000000-0008-0000-0700-0000FF010000}"/>
            </a:ext>
          </a:extLst>
        </xdr:cNvPr>
        <xdr:cNvSpPr txBox="1"/>
      </xdr:nvSpPr>
      <xdr:spPr>
        <a:xfrm>
          <a:off x="16370300" y="6653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114268</xdr:rowOff>
    </xdr:from>
    <xdr:to>
      <xdr:col>86</xdr:col>
      <xdr:colOff>25400</xdr:colOff>
      <xdr:row>37</xdr:row>
      <xdr:rowOff>114268</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6230600" y="6457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56926</xdr:rowOff>
    </xdr:from>
    <xdr:ext cx="534377" cy="259045"/>
    <xdr:sp macro="" textlink="">
      <xdr:nvSpPr>
        <xdr:cNvPr id="513" name="消防費最大値テキスト">
          <a:extLst>
            <a:ext uri="{FF2B5EF4-FFF2-40B4-BE49-F238E27FC236}">
              <a16:creationId xmlns:a16="http://schemas.microsoft.com/office/drawing/2014/main" id="{00000000-0008-0000-0700-000001020000}"/>
            </a:ext>
          </a:extLst>
        </xdr:cNvPr>
        <xdr:cNvSpPr txBox="1"/>
      </xdr:nvSpPr>
      <xdr:spPr>
        <a:xfrm>
          <a:off x="16370300" y="5186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78,046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100724</xdr:rowOff>
    </xdr:from>
    <xdr:to>
      <xdr:col>86</xdr:col>
      <xdr:colOff>25400</xdr:colOff>
      <xdr:row>30</xdr:row>
      <xdr:rowOff>100724</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6230600" y="5244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131623</xdr:rowOff>
    </xdr:from>
    <xdr:to>
      <xdr:col>85</xdr:col>
      <xdr:colOff>127000</xdr:colOff>
      <xdr:row>36</xdr:row>
      <xdr:rowOff>154445</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5481300" y="6303823"/>
          <a:ext cx="838200" cy="22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54875</xdr:rowOff>
    </xdr:from>
    <xdr:ext cx="534377" cy="259045"/>
    <xdr:sp macro="" textlink="">
      <xdr:nvSpPr>
        <xdr:cNvPr id="516" name="消防費平均値テキスト">
          <a:extLst>
            <a:ext uri="{FF2B5EF4-FFF2-40B4-BE49-F238E27FC236}">
              <a16:creationId xmlns:a16="http://schemas.microsoft.com/office/drawing/2014/main" id="{00000000-0008-0000-0700-000004020000}"/>
            </a:ext>
          </a:extLst>
        </xdr:cNvPr>
        <xdr:cNvSpPr txBox="1"/>
      </xdr:nvSpPr>
      <xdr:spPr>
        <a:xfrm>
          <a:off x="16370300" y="62461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31998</xdr:rowOff>
    </xdr:from>
    <xdr:to>
      <xdr:col>85</xdr:col>
      <xdr:colOff>177800</xdr:colOff>
      <xdr:row>36</xdr:row>
      <xdr:rowOff>133598</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6268700" y="6204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76</xdr:col>
      <xdr:colOff>114300</xdr:colOff>
      <xdr:row>36</xdr:row>
      <xdr:rowOff>131623</xdr:rowOff>
    </xdr:from>
    <xdr:to>
      <xdr:col>81</xdr:col>
      <xdr:colOff>50800</xdr:colOff>
      <xdr:row>36</xdr:row>
      <xdr:rowOff>152711</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4592300" y="6303823"/>
          <a:ext cx="889000" cy="2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3118</xdr:rowOff>
    </xdr:from>
    <xdr:to>
      <xdr:col>81</xdr:col>
      <xdr:colOff>101600</xdr:colOff>
      <xdr:row>36</xdr:row>
      <xdr:rowOff>104718</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5430500" y="6175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79</xdr:col>
      <xdr:colOff>164611</xdr:colOff>
      <xdr:row>34</xdr:row>
      <xdr:rowOff>121245</xdr:rowOff>
    </xdr:from>
    <xdr:ext cx="534377"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5214111" y="6135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152711</xdr:rowOff>
    </xdr:from>
    <xdr:to>
      <xdr:col>76</xdr:col>
      <xdr:colOff>114300</xdr:colOff>
      <xdr:row>36</xdr:row>
      <xdr:rowOff>170923</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3703300" y="6324911"/>
          <a:ext cx="889000" cy="18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20853</xdr:rowOff>
    </xdr:from>
    <xdr:to>
      <xdr:col>76</xdr:col>
      <xdr:colOff>165100</xdr:colOff>
      <xdr:row>36</xdr:row>
      <xdr:rowOff>122453</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4541500" y="6193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75</xdr:col>
      <xdr:colOff>37611</xdr:colOff>
      <xdr:row>34</xdr:row>
      <xdr:rowOff>148505</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4325111" y="6162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149377</xdr:rowOff>
    </xdr:from>
    <xdr:to>
      <xdr:col>71</xdr:col>
      <xdr:colOff>177800</xdr:colOff>
      <xdr:row>36</xdr:row>
      <xdr:rowOff>170923</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2814300" y="6321577"/>
          <a:ext cx="889000" cy="21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43256</xdr:rowOff>
    </xdr:from>
    <xdr:to>
      <xdr:col>72</xdr:col>
      <xdr:colOff>38100</xdr:colOff>
      <xdr:row>36</xdr:row>
      <xdr:rowOff>144856</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3652500" y="6215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70</xdr:col>
      <xdr:colOff>101111</xdr:colOff>
      <xdr:row>34</xdr:row>
      <xdr:rowOff>161383</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3436111" y="6175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6680</xdr:rowOff>
    </xdr:from>
    <xdr:to>
      <xdr:col>67</xdr:col>
      <xdr:colOff>101600</xdr:colOff>
      <xdr:row>36</xdr:row>
      <xdr:rowOff>108280</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2763500" y="61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65</xdr:col>
      <xdr:colOff>164611</xdr:colOff>
      <xdr:row>34</xdr:row>
      <xdr:rowOff>124807</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2547111" y="6139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103645</xdr:rowOff>
    </xdr:from>
    <xdr:to>
      <xdr:col>85</xdr:col>
      <xdr:colOff>177800</xdr:colOff>
      <xdr:row>37</xdr:row>
      <xdr:rowOff>33795</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6268700" y="6275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85</xdr:col>
      <xdr:colOff>177800</xdr:colOff>
      <xdr:row>36</xdr:row>
      <xdr:rowOff>82072</xdr:rowOff>
    </xdr:from>
    <xdr:ext cx="534377" cy="259045"/>
    <xdr:sp macro="" textlink="">
      <xdr:nvSpPr>
        <xdr:cNvPr id="535" name="消防費該当値テキスト">
          <a:extLst>
            <a:ext uri="{FF2B5EF4-FFF2-40B4-BE49-F238E27FC236}">
              <a16:creationId xmlns:a16="http://schemas.microsoft.com/office/drawing/2014/main" id="{00000000-0008-0000-0700-000017020000}"/>
            </a:ext>
          </a:extLst>
        </xdr:cNvPr>
        <xdr:cNvSpPr txBox="1"/>
      </xdr:nvSpPr>
      <xdr:spPr>
        <a:xfrm>
          <a:off x="16370300" y="6450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80823</xdr:rowOff>
    </xdr:from>
    <xdr:to>
      <xdr:col>81</xdr:col>
      <xdr:colOff>101600</xdr:colOff>
      <xdr:row>37</xdr:row>
      <xdr:rowOff>10973</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5430500" y="6253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79</xdr:col>
      <xdr:colOff>164611</xdr:colOff>
      <xdr:row>37</xdr:row>
      <xdr:rowOff>2100</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14111" y="6547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101911</xdr:rowOff>
    </xdr:from>
    <xdr:to>
      <xdr:col>76</xdr:col>
      <xdr:colOff>165100</xdr:colOff>
      <xdr:row>37</xdr:row>
      <xdr:rowOff>32061</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4541500" y="6274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75</xdr:col>
      <xdr:colOff>37611</xdr:colOff>
      <xdr:row>37</xdr:row>
      <xdr:rowOff>13663</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4325111" y="6558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120123</xdr:rowOff>
    </xdr:from>
    <xdr:to>
      <xdr:col>72</xdr:col>
      <xdr:colOff>38100</xdr:colOff>
      <xdr:row>37</xdr:row>
      <xdr:rowOff>50273</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3652500" y="6292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70</xdr:col>
      <xdr:colOff>101111</xdr:colOff>
      <xdr:row>37</xdr:row>
      <xdr:rowOff>41400</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3436111" y="6586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98577</xdr:rowOff>
    </xdr:from>
    <xdr:to>
      <xdr:col>67</xdr:col>
      <xdr:colOff>101600</xdr:colOff>
      <xdr:row>37</xdr:row>
      <xdr:rowOff>28727</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2763500" y="6270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65</xdr:col>
      <xdr:colOff>164611</xdr:colOff>
      <xdr:row>37</xdr:row>
      <xdr:rowOff>10329</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2547111" y="6555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65</xdr:col>
      <xdr:colOff>25400</xdr:colOff>
      <xdr:row>47</xdr:row>
      <xdr:rowOff>6350</xdr:rowOff>
    </xdr:from>
    <xdr:ext cx="349839" cy="225703"/>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2407900" y="8320314"/>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102252</xdr:rowOff>
    </xdr:from>
    <xdr:ext cx="248786"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197214" y="10715823"/>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83202</xdr:rowOff>
    </xdr:from>
    <xdr:ext cx="53129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914701" y="1034298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1559</xdr:rowOff>
    </xdr:from>
    <xdr:ext cx="53129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914701" y="955377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91523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8760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83685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教育費グラフ枠">
          <a:extLst>
            <a:ext uri="{FF2B5EF4-FFF2-40B4-BE49-F238E27FC236}">
              <a16:creationId xmlns:a16="http://schemas.microsoft.com/office/drawing/2014/main" id="{00000000-0008-0000-07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85</xdr:col>
      <xdr:colOff>125095</xdr:colOff>
      <xdr:row>50</xdr:row>
      <xdr:rowOff>110198</xdr:rowOff>
    </xdr:from>
    <xdr:to>
      <xdr:col>85</xdr:col>
      <xdr:colOff>126364</xdr:colOff>
      <xdr:row>58</xdr:row>
      <xdr:rowOff>165836</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flipV="1">
          <a:off x="16317595" y="8682698"/>
          <a:ext cx="1269" cy="14272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2295</xdr:rowOff>
    </xdr:from>
    <xdr:ext cx="534377" cy="259045"/>
    <xdr:sp macro="" textlink="">
      <xdr:nvSpPr>
        <xdr:cNvPr id="569" name="教育費最小値テキスト">
          <a:extLst>
            <a:ext uri="{FF2B5EF4-FFF2-40B4-BE49-F238E27FC236}">
              <a16:creationId xmlns:a16="http://schemas.microsoft.com/office/drawing/2014/main" id="{00000000-0008-0000-0700-000039020000}"/>
            </a:ext>
          </a:extLst>
        </xdr:cNvPr>
        <xdr:cNvSpPr txBox="1"/>
      </xdr:nvSpPr>
      <xdr:spPr>
        <a:xfrm>
          <a:off x="16370300" y="10438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165836</xdr:rowOff>
    </xdr:from>
    <xdr:to>
      <xdr:col>86</xdr:col>
      <xdr:colOff>25400</xdr:colOff>
      <xdr:row>58</xdr:row>
      <xdr:rowOff>165836</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6230600" y="10109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56875</xdr:rowOff>
    </xdr:from>
    <xdr:ext cx="599010" cy="259045"/>
    <xdr:sp macro="" textlink="">
      <xdr:nvSpPr>
        <xdr:cNvPr id="571" name="教育費最大値テキスト">
          <a:extLst>
            <a:ext uri="{FF2B5EF4-FFF2-40B4-BE49-F238E27FC236}">
              <a16:creationId xmlns:a16="http://schemas.microsoft.com/office/drawing/2014/main" id="{00000000-0008-0000-0700-00003B020000}"/>
            </a:ext>
          </a:extLst>
        </xdr:cNvPr>
        <xdr:cNvSpPr txBox="1"/>
      </xdr:nvSpPr>
      <xdr:spPr>
        <a:xfrm>
          <a:off x="16370300" y="87246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146,323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110198</xdr:rowOff>
    </xdr:from>
    <xdr:to>
      <xdr:col>86</xdr:col>
      <xdr:colOff>25400</xdr:colOff>
      <xdr:row>50</xdr:row>
      <xdr:rowOff>110198</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6230600" y="8682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87338</xdr:rowOff>
    </xdr:from>
    <xdr:to>
      <xdr:col>85</xdr:col>
      <xdr:colOff>127000</xdr:colOff>
      <xdr:row>54</xdr:row>
      <xdr:rowOff>128435</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5481300" y="9345638"/>
          <a:ext cx="838200" cy="41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85069</xdr:rowOff>
    </xdr:from>
    <xdr:ext cx="534377" cy="259045"/>
    <xdr:sp macro="" textlink="">
      <xdr:nvSpPr>
        <xdr:cNvPr id="574" name="教育費平均値テキスト">
          <a:extLst>
            <a:ext uri="{FF2B5EF4-FFF2-40B4-BE49-F238E27FC236}">
              <a16:creationId xmlns:a16="http://schemas.microsoft.com/office/drawing/2014/main" id="{00000000-0008-0000-0700-00003E020000}"/>
            </a:ext>
          </a:extLst>
        </xdr:cNvPr>
        <xdr:cNvSpPr txBox="1"/>
      </xdr:nvSpPr>
      <xdr:spPr>
        <a:xfrm>
          <a:off x="16370300" y="99910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106642</xdr:rowOff>
    </xdr:from>
    <xdr:to>
      <xdr:col>85</xdr:col>
      <xdr:colOff>177800</xdr:colOff>
      <xdr:row>57</xdr:row>
      <xdr:rowOff>36792</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6268700" y="9707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76</xdr:col>
      <xdr:colOff>114300</xdr:colOff>
      <xdr:row>54</xdr:row>
      <xdr:rowOff>87338</xdr:rowOff>
    </xdr:from>
    <xdr:to>
      <xdr:col>81</xdr:col>
      <xdr:colOff>50800</xdr:colOff>
      <xdr:row>54</xdr:row>
      <xdr:rowOff>90424</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4592300" y="9345638"/>
          <a:ext cx="889000" cy="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160300</xdr:rowOff>
    </xdr:from>
    <xdr:to>
      <xdr:col>81</xdr:col>
      <xdr:colOff>101600</xdr:colOff>
      <xdr:row>57</xdr:row>
      <xdr:rowOff>90450</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5430500" y="976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79</xdr:col>
      <xdr:colOff>164611</xdr:colOff>
      <xdr:row>57</xdr:row>
      <xdr:rowOff>81577</xdr:rowOff>
    </xdr:from>
    <xdr:ext cx="534377"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5214111" y="10164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90424</xdr:rowOff>
    </xdr:from>
    <xdr:to>
      <xdr:col>76</xdr:col>
      <xdr:colOff>114300</xdr:colOff>
      <xdr:row>54</xdr:row>
      <xdr:rowOff>109842</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3703300" y="9348724"/>
          <a:ext cx="889000" cy="19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109715</xdr:rowOff>
    </xdr:from>
    <xdr:to>
      <xdr:col>76</xdr:col>
      <xdr:colOff>165100</xdr:colOff>
      <xdr:row>57</xdr:row>
      <xdr:rowOff>39865</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4541500" y="9710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75</xdr:col>
      <xdr:colOff>37611</xdr:colOff>
      <xdr:row>57</xdr:row>
      <xdr:rowOff>30992</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4325111" y="10113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49</xdr:row>
      <xdr:rowOff>164008</xdr:rowOff>
    </xdr:from>
    <xdr:to>
      <xdr:col>71</xdr:col>
      <xdr:colOff>177800</xdr:colOff>
      <xdr:row>54</xdr:row>
      <xdr:rowOff>109842</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2814300" y="8565058"/>
          <a:ext cx="889000" cy="803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68428</xdr:rowOff>
    </xdr:from>
    <xdr:to>
      <xdr:col>72</xdr:col>
      <xdr:colOff>38100</xdr:colOff>
      <xdr:row>56</xdr:row>
      <xdr:rowOff>170028</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3652500" y="9669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70</xdr:col>
      <xdr:colOff>101111</xdr:colOff>
      <xdr:row>56</xdr:row>
      <xdr:rowOff>161155</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3436111" y="10067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69164</xdr:rowOff>
    </xdr:from>
    <xdr:to>
      <xdr:col>67</xdr:col>
      <xdr:colOff>101600</xdr:colOff>
      <xdr:row>55</xdr:row>
      <xdr:rowOff>170764</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2763500" y="949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65</xdr:col>
      <xdr:colOff>164611</xdr:colOff>
      <xdr:row>55</xdr:row>
      <xdr:rowOff>161891</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2547111" y="9890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77635</xdr:rowOff>
    </xdr:from>
    <xdr:to>
      <xdr:col>85</xdr:col>
      <xdr:colOff>177800</xdr:colOff>
      <xdr:row>55</xdr:row>
      <xdr:rowOff>7785</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6268700" y="9335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85</xdr:col>
      <xdr:colOff>177800</xdr:colOff>
      <xdr:row>53</xdr:row>
      <xdr:rowOff>100512</xdr:rowOff>
    </xdr:from>
    <xdr:ext cx="534377" cy="259045"/>
    <xdr:sp macro="" textlink="">
      <xdr:nvSpPr>
        <xdr:cNvPr id="593" name="教育費該当値テキスト">
          <a:extLst>
            <a:ext uri="{FF2B5EF4-FFF2-40B4-BE49-F238E27FC236}">
              <a16:creationId xmlns:a16="http://schemas.microsoft.com/office/drawing/2014/main" id="{00000000-0008-0000-0700-000051020000}"/>
            </a:ext>
          </a:extLst>
        </xdr:cNvPr>
        <xdr:cNvSpPr txBox="1"/>
      </xdr:nvSpPr>
      <xdr:spPr>
        <a:xfrm>
          <a:off x="16370300" y="9475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36538</xdr:rowOff>
    </xdr:from>
    <xdr:to>
      <xdr:col>81</xdr:col>
      <xdr:colOff>101600</xdr:colOff>
      <xdr:row>54</xdr:row>
      <xdr:rowOff>138138</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5430500" y="9294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79</xdr:col>
      <xdr:colOff>164611</xdr:colOff>
      <xdr:row>52</xdr:row>
      <xdr:rowOff>154665</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5214111" y="9353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39624</xdr:rowOff>
    </xdr:from>
    <xdr:to>
      <xdr:col>76</xdr:col>
      <xdr:colOff>165100</xdr:colOff>
      <xdr:row>54</xdr:row>
      <xdr:rowOff>141224</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4541500" y="9297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75</xdr:col>
      <xdr:colOff>37611</xdr:colOff>
      <xdr:row>52</xdr:row>
      <xdr:rowOff>157751</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325111" y="9356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59042</xdr:rowOff>
    </xdr:from>
    <xdr:to>
      <xdr:col>72</xdr:col>
      <xdr:colOff>38100</xdr:colOff>
      <xdr:row>54</xdr:row>
      <xdr:rowOff>160642</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3652500" y="9317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70</xdr:col>
      <xdr:colOff>101111</xdr:colOff>
      <xdr:row>53</xdr:row>
      <xdr:rowOff>5719</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3436111" y="9381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49</xdr:row>
      <xdr:rowOff>113208</xdr:rowOff>
    </xdr:from>
    <xdr:to>
      <xdr:col>67</xdr:col>
      <xdr:colOff>101600</xdr:colOff>
      <xdr:row>50</xdr:row>
      <xdr:rowOff>43358</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2763500" y="8514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65</xdr:col>
      <xdr:colOff>132295</xdr:colOff>
      <xdr:row>48</xdr:row>
      <xdr:rowOff>59885</xdr:rowOff>
    </xdr:from>
    <xdr:ext cx="59901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2514795" y="8550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407900" y="11858171"/>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197214" y="13925749"/>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153959</xdr:rowOff>
    </xdr:from>
    <xdr:ext cx="53129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914701" y="1359781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914701" y="1325083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914701" y="1291882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12445</xdr:rowOff>
    </xdr:from>
    <xdr:ext cx="59541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850581" y="1257183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850581" y="122439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850581" y="119064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災害復旧費グラフ枠">
          <a:extLst>
            <a:ext uri="{FF2B5EF4-FFF2-40B4-BE49-F238E27FC236}">
              <a16:creationId xmlns:a16="http://schemas.microsoft.com/office/drawing/2014/main" id="{00000000-0008-0000-0700-00007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85</xdr:col>
      <xdr:colOff>125095</xdr:colOff>
      <xdr:row>70</xdr:row>
      <xdr:rowOff>32769</xdr:rowOff>
    </xdr:from>
    <xdr:to>
      <xdr:col>85</xdr:col>
      <xdr:colOff>126364</xdr:colOff>
      <xdr:row>79</xdr:row>
      <xdr:rowOff>98879</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flipV="1">
          <a:off x="16317595" y="12034269"/>
          <a:ext cx="1269" cy="1609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28" name="災害復旧費最小値テキスト">
          <a:extLst>
            <a:ext uri="{FF2B5EF4-FFF2-40B4-BE49-F238E27FC236}">
              <a16:creationId xmlns:a16="http://schemas.microsoft.com/office/drawing/2014/main" id="{00000000-0008-0000-0700-000074020000}"/>
            </a:ext>
          </a:extLst>
        </xdr:cNvPr>
        <xdr:cNvSpPr txBox="1"/>
      </xdr:nvSpPr>
      <xdr:spPr>
        <a:xfrm>
          <a:off x="16370300" y="140772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150896</xdr:rowOff>
    </xdr:from>
    <xdr:ext cx="599010" cy="259045"/>
    <xdr:sp macro="" textlink="">
      <xdr:nvSpPr>
        <xdr:cNvPr id="630" name="災害復旧費最大値テキスト">
          <a:extLst>
            <a:ext uri="{FF2B5EF4-FFF2-40B4-BE49-F238E27FC236}">
              <a16:creationId xmlns:a16="http://schemas.microsoft.com/office/drawing/2014/main" id="{00000000-0008-0000-0700-000076020000}"/>
            </a:ext>
          </a:extLst>
        </xdr:cNvPr>
        <xdr:cNvSpPr txBox="1"/>
      </xdr:nvSpPr>
      <xdr:spPr>
        <a:xfrm>
          <a:off x="16370300" y="12179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147,823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32769</xdr:rowOff>
    </xdr:from>
    <xdr:to>
      <xdr:col>86</xdr:col>
      <xdr:colOff>25400</xdr:colOff>
      <xdr:row>70</xdr:row>
      <xdr:rowOff>32769</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6230600" y="12034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98879</xdr:rowOff>
    </xdr:from>
    <xdr:to>
      <xdr:col>85</xdr:col>
      <xdr:colOff>127000</xdr:colOff>
      <xdr:row>79</xdr:row>
      <xdr:rowOff>98879</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151216</xdr:rowOff>
    </xdr:from>
    <xdr:ext cx="469744" cy="259045"/>
    <xdr:sp macro="" textlink="">
      <xdr:nvSpPr>
        <xdr:cNvPr id="633" name="災害復旧費平均値テキスト">
          <a:extLst>
            <a:ext uri="{FF2B5EF4-FFF2-40B4-BE49-F238E27FC236}">
              <a16:creationId xmlns:a16="http://schemas.microsoft.com/office/drawing/2014/main" id="{00000000-0008-0000-0700-000079020000}"/>
            </a:ext>
          </a:extLst>
        </xdr:cNvPr>
        <xdr:cNvSpPr txBox="1"/>
      </xdr:nvSpPr>
      <xdr:spPr>
        <a:xfrm>
          <a:off x="16370300" y="137719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118814</xdr:rowOff>
    </xdr:from>
    <xdr:to>
      <xdr:col>85</xdr:col>
      <xdr:colOff>177800</xdr:colOff>
      <xdr:row>79</xdr:row>
      <xdr:rowOff>48964</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6268700" y="1349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76</xdr:col>
      <xdr:colOff>114300</xdr:colOff>
      <xdr:row>79</xdr:row>
      <xdr:rowOff>98879</xdr:rowOff>
    </xdr:from>
    <xdr:to>
      <xdr:col>81</xdr:col>
      <xdr:colOff>50800</xdr:colOff>
      <xdr:row>79</xdr:row>
      <xdr:rowOff>98879</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167103</xdr:rowOff>
    </xdr:from>
    <xdr:to>
      <xdr:col>81</xdr:col>
      <xdr:colOff>101600</xdr:colOff>
      <xdr:row>79</xdr:row>
      <xdr:rowOff>97253</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5430500" y="13540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80</xdr:col>
      <xdr:colOff>6428</xdr:colOff>
      <xdr:row>77</xdr:row>
      <xdr:rowOff>104255</xdr:rowOff>
    </xdr:from>
    <xdr:ext cx="469744"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5246428" y="13725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98879</xdr:rowOff>
    </xdr:from>
    <xdr:to>
      <xdr:col>76</xdr:col>
      <xdr:colOff>114300</xdr:colOff>
      <xdr:row>79</xdr:row>
      <xdr:rowOff>98879</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157251</xdr:rowOff>
    </xdr:from>
    <xdr:to>
      <xdr:col>76</xdr:col>
      <xdr:colOff>165100</xdr:colOff>
      <xdr:row>79</xdr:row>
      <xdr:rowOff>87401</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4541500" y="13530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75</xdr:col>
      <xdr:colOff>69928</xdr:colOff>
      <xdr:row>77</xdr:row>
      <xdr:rowOff>103928</xdr:rowOff>
    </xdr:from>
    <xdr:ext cx="469744"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4357428" y="13724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98879</xdr:rowOff>
    </xdr:from>
    <xdr:to>
      <xdr:col>71</xdr:col>
      <xdr:colOff>177800</xdr:colOff>
      <xdr:row>79</xdr:row>
      <xdr:rowOff>98879</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137700</xdr:rowOff>
    </xdr:from>
    <xdr:to>
      <xdr:col>72</xdr:col>
      <xdr:colOff>38100</xdr:colOff>
      <xdr:row>79</xdr:row>
      <xdr:rowOff>67850</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3652500" y="1351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70</xdr:col>
      <xdr:colOff>133428</xdr:colOff>
      <xdr:row>77</xdr:row>
      <xdr:rowOff>84377</xdr:rowOff>
    </xdr:from>
    <xdr:ext cx="469744"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3468428" y="13705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46326</xdr:rowOff>
    </xdr:from>
    <xdr:to>
      <xdr:col>67</xdr:col>
      <xdr:colOff>101600</xdr:colOff>
      <xdr:row>78</xdr:row>
      <xdr:rowOff>147926</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2763500" y="13419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65</xdr:col>
      <xdr:colOff>164611</xdr:colOff>
      <xdr:row>76</xdr:row>
      <xdr:rowOff>164453</xdr:rowOff>
    </xdr:from>
    <xdr:ext cx="534377"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2547111" y="13608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85</xdr:col>
      <xdr:colOff>177800</xdr:colOff>
      <xdr:row>78</xdr:row>
      <xdr:rowOff>134456</xdr:rowOff>
    </xdr:from>
    <xdr:ext cx="249299" cy="259045"/>
    <xdr:sp macro="" textlink="">
      <xdr:nvSpPr>
        <xdr:cNvPr id="652" name="災害復旧費該当値テキスト">
          <a:extLst>
            <a:ext uri="{FF2B5EF4-FFF2-40B4-BE49-F238E27FC236}">
              <a16:creationId xmlns:a16="http://schemas.microsoft.com/office/drawing/2014/main" id="{00000000-0008-0000-0700-00008C020000}"/>
            </a:ext>
          </a:extLst>
        </xdr:cNvPr>
        <xdr:cNvSpPr txBox="1"/>
      </xdr:nvSpPr>
      <xdr:spPr>
        <a:xfrm>
          <a:off x="16370300" y="139320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80</xdr:col>
      <xdr:colOff>107125</xdr:colOff>
      <xdr:row>79</xdr:row>
      <xdr:rowOff>150331</xdr:rowOff>
    </xdr:from>
    <xdr:ext cx="249299"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5347125" y="141248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75</xdr:col>
      <xdr:colOff>180150</xdr:colOff>
      <xdr:row>79</xdr:row>
      <xdr:rowOff>150331</xdr:rowOff>
    </xdr:from>
    <xdr:ext cx="249299"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4467650" y="141248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71</xdr:col>
      <xdr:colOff>53150</xdr:colOff>
      <xdr:row>79</xdr:row>
      <xdr:rowOff>150331</xdr:rowOff>
    </xdr:from>
    <xdr:ext cx="249299"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3578650" y="141248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66</xdr:col>
      <xdr:colOff>107125</xdr:colOff>
      <xdr:row>79</xdr:row>
      <xdr:rowOff>150331</xdr:rowOff>
    </xdr:from>
    <xdr:ext cx="249299"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2680125" y="141248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65</xdr:col>
      <xdr:colOff>25400</xdr:colOff>
      <xdr:row>87</xdr:row>
      <xdr:rowOff>6350</xdr:rowOff>
    </xdr:from>
    <xdr:ext cx="349839" cy="225703"/>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2407900" y="15396029"/>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83202</xdr:rowOff>
    </xdr:from>
    <xdr:ext cx="248786"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2197214" y="1741870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914701" y="170172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1559</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662948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62280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58361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54443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公債費グラフ枠">
          <a:extLst>
            <a:ext uri="{FF2B5EF4-FFF2-40B4-BE49-F238E27FC236}">
              <a16:creationId xmlns:a16="http://schemas.microsoft.com/office/drawing/2014/main" id="{00000000-0008-0000-0700-0000A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85</xdr:col>
      <xdr:colOff>125095</xdr:colOff>
      <xdr:row>90</xdr:row>
      <xdr:rowOff>86170</xdr:rowOff>
    </xdr:from>
    <xdr:to>
      <xdr:col>85</xdr:col>
      <xdr:colOff>126364</xdr:colOff>
      <xdr:row>98</xdr:row>
      <xdr:rowOff>24752</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flipV="1">
          <a:off x="16317595" y="15516670"/>
          <a:ext cx="1269" cy="1310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28579</xdr:rowOff>
    </xdr:from>
    <xdr:ext cx="534377" cy="259045"/>
    <xdr:sp macro="" textlink="">
      <xdr:nvSpPr>
        <xdr:cNvPr id="685" name="公債費最小値テキスト">
          <a:extLst>
            <a:ext uri="{FF2B5EF4-FFF2-40B4-BE49-F238E27FC236}">
              <a16:creationId xmlns:a16="http://schemas.microsoft.com/office/drawing/2014/main" id="{00000000-0008-0000-0700-0000AD020000}"/>
            </a:ext>
          </a:extLst>
        </xdr:cNvPr>
        <xdr:cNvSpPr txBox="1"/>
      </xdr:nvSpPr>
      <xdr:spPr>
        <a:xfrm>
          <a:off x="16370300" y="17364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24752</xdr:rowOff>
    </xdr:from>
    <xdr:to>
      <xdr:col>86</xdr:col>
      <xdr:colOff>25400</xdr:colOff>
      <xdr:row>98</xdr:row>
      <xdr:rowOff>24752</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6230600" y="16826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32847</xdr:rowOff>
    </xdr:from>
    <xdr:ext cx="599010" cy="259045"/>
    <xdr:sp macro="" textlink="">
      <xdr:nvSpPr>
        <xdr:cNvPr id="687" name="公債費最大値テキスト">
          <a:extLst>
            <a:ext uri="{FF2B5EF4-FFF2-40B4-BE49-F238E27FC236}">
              <a16:creationId xmlns:a16="http://schemas.microsoft.com/office/drawing/2014/main" id="{00000000-0008-0000-0700-0000AF020000}"/>
            </a:ext>
          </a:extLst>
        </xdr:cNvPr>
        <xdr:cNvSpPr txBox="1"/>
      </xdr:nvSpPr>
      <xdr:spPr>
        <a:xfrm>
          <a:off x="16370300" y="15776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197,025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86170</xdr:rowOff>
    </xdr:from>
    <xdr:to>
      <xdr:col>86</xdr:col>
      <xdr:colOff>25400</xdr:colOff>
      <xdr:row>90</xdr:row>
      <xdr:rowOff>86170</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6230600" y="15516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24752</xdr:rowOff>
    </xdr:from>
    <xdr:to>
      <xdr:col>85</xdr:col>
      <xdr:colOff>127000</xdr:colOff>
      <xdr:row>98</xdr:row>
      <xdr:rowOff>31276</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flipV="1">
          <a:off x="15481300" y="16826852"/>
          <a:ext cx="838200" cy="6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100415</xdr:rowOff>
    </xdr:from>
    <xdr:ext cx="534377" cy="259045"/>
    <xdr:sp macro="" textlink="">
      <xdr:nvSpPr>
        <xdr:cNvPr id="690" name="公債費平均値テキスト">
          <a:extLst>
            <a:ext uri="{FF2B5EF4-FFF2-40B4-BE49-F238E27FC236}">
              <a16:creationId xmlns:a16="http://schemas.microsoft.com/office/drawing/2014/main" id="{00000000-0008-0000-0700-0000B2020000}"/>
            </a:ext>
          </a:extLst>
        </xdr:cNvPr>
        <xdr:cNvSpPr txBox="1"/>
      </xdr:nvSpPr>
      <xdr:spPr>
        <a:xfrm>
          <a:off x="16370300" y="169052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77538</xdr:rowOff>
    </xdr:from>
    <xdr:to>
      <xdr:col>85</xdr:col>
      <xdr:colOff>177800</xdr:colOff>
      <xdr:row>97</xdr:row>
      <xdr:rowOff>7688</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6268700" y="16536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76</xdr:col>
      <xdr:colOff>114300</xdr:colOff>
      <xdr:row>98</xdr:row>
      <xdr:rowOff>31276</xdr:rowOff>
    </xdr:from>
    <xdr:to>
      <xdr:col>81</xdr:col>
      <xdr:colOff>50800</xdr:colOff>
      <xdr:row>98</xdr:row>
      <xdr:rowOff>71836</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4592300" y="16833376"/>
          <a:ext cx="889000" cy="40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65019</xdr:rowOff>
    </xdr:from>
    <xdr:to>
      <xdr:col>81</xdr:col>
      <xdr:colOff>101600</xdr:colOff>
      <xdr:row>96</xdr:row>
      <xdr:rowOff>166619</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5430500" y="16524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79</xdr:col>
      <xdr:colOff>164611</xdr:colOff>
      <xdr:row>95</xdr:row>
      <xdr:rowOff>11696</xdr:rowOff>
    </xdr:from>
    <xdr:ext cx="534377"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5214111" y="16816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70526</xdr:rowOff>
    </xdr:from>
    <xdr:to>
      <xdr:col>76</xdr:col>
      <xdr:colOff>114300</xdr:colOff>
      <xdr:row>98</xdr:row>
      <xdr:rowOff>71836</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3703300" y="16872626"/>
          <a:ext cx="889000" cy="1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46351</xdr:rowOff>
    </xdr:from>
    <xdr:to>
      <xdr:col>76</xdr:col>
      <xdr:colOff>165100</xdr:colOff>
      <xdr:row>96</xdr:row>
      <xdr:rowOff>147951</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4541500" y="16505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75</xdr:col>
      <xdr:colOff>37611</xdr:colOff>
      <xdr:row>94</xdr:row>
      <xdr:rowOff>164478</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4325111" y="16792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70526</xdr:rowOff>
    </xdr:from>
    <xdr:to>
      <xdr:col>71</xdr:col>
      <xdr:colOff>177800</xdr:colOff>
      <xdr:row>98</xdr:row>
      <xdr:rowOff>76065</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flipV="1">
          <a:off x="12814300" y="16872626"/>
          <a:ext cx="889000" cy="5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75961</xdr:rowOff>
    </xdr:from>
    <xdr:to>
      <xdr:col>72</xdr:col>
      <xdr:colOff>38100</xdr:colOff>
      <xdr:row>97</xdr:row>
      <xdr:rowOff>6111</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3652500" y="16535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70</xdr:col>
      <xdr:colOff>101111</xdr:colOff>
      <xdr:row>95</xdr:row>
      <xdr:rowOff>13113</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3436111" y="16817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169907</xdr:rowOff>
    </xdr:from>
    <xdr:to>
      <xdr:col>67</xdr:col>
      <xdr:colOff>101600</xdr:colOff>
      <xdr:row>97</xdr:row>
      <xdr:rowOff>100057</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2763500" y="16629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65</xdr:col>
      <xdr:colOff>164611</xdr:colOff>
      <xdr:row>95</xdr:row>
      <xdr:rowOff>107059</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2547111" y="16911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145402</xdr:rowOff>
    </xdr:from>
    <xdr:to>
      <xdr:col>85</xdr:col>
      <xdr:colOff>177800</xdr:colOff>
      <xdr:row>98</xdr:row>
      <xdr:rowOff>75552</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6268700" y="16776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85</xdr:col>
      <xdr:colOff>177800</xdr:colOff>
      <xdr:row>97</xdr:row>
      <xdr:rowOff>60329</xdr:rowOff>
    </xdr:from>
    <xdr:ext cx="534377" cy="259045"/>
    <xdr:sp macro="" textlink="">
      <xdr:nvSpPr>
        <xdr:cNvPr id="709" name="公債費該当値テキスト">
          <a:extLst>
            <a:ext uri="{FF2B5EF4-FFF2-40B4-BE49-F238E27FC236}">
              <a16:creationId xmlns:a16="http://schemas.microsoft.com/office/drawing/2014/main" id="{00000000-0008-0000-0700-0000C5020000}"/>
            </a:ext>
          </a:extLst>
        </xdr:cNvPr>
        <xdr:cNvSpPr txBox="1"/>
      </xdr:nvSpPr>
      <xdr:spPr>
        <a:xfrm>
          <a:off x="16370300" y="17218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151926</xdr:rowOff>
    </xdr:from>
    <xdr:to>
      <xdr:col>81</xdr:col>
      <xdr:colOff>101600</xdr:colOff>
      <xdr:row>98</xdr:row>
      <xdr:rowOff>82076</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5430500" y="16782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79</xdr:col>
      <xdr:colOff>164611</xdr:colOff>
      <xdr:row>98</xdr:row>
      <xdr:rowOff>82728</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5214111" y="17418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21036</xdr:rowOff>
    </xdr:from>
    <xdr:to>
      <xdr:col>76</xdr:col>
      <xdr:colOff>165100</xdr:colOff>
      <xdr:row>98</xdr:row>
      <xdr:rowOff>122636</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4541500" y="16823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75</xdr:col>
      <xdr:colOff>37611</xdr:colOff>
      <xdr:row>98</xdr:row>
      <xdr:rowOff>104238</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4325111" y="17439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19726</xdr:rowOff>
    </xdr:from>
    <xdr:to>
      <xdr:col>72</xdr:col>
      <xdr:colOff>38100</xdr:colOff>
      <xdr:row>98</xdr:row>
      <xdr:rowOff>121326</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3652500" y="16821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70</xdr:col>
      <xdr:colOff>101111</xdr:colOff>
      <xdr:row>98</xdr:row>
      <xdr:rowOff>102928</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3436111" y="17438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25265</xdr:rowOff>
    </xdr:from>
    <xdr:to>
      <xdr:col>67</xdr:col>
      <xdr:colOff>101600</xdr:colOff>
      <xdr:row>98</xdr:row>
      <xdr:rowOff>126865</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2763500" y="16827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65</xdr:col>
      <xdr:colOff>164611</xdr:colOff>
      <xdr:row>98</xdr:row>
      <xdr:rowOff>108467</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2547111" y="17443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95</xdr:col>
      <xdr:colOff>152400</xdr:colOff>
      <xdr:row>27</xdr:row>
      <xdr:rowOff>6350</xdr:rowOff>
    </xdr:from>
    <xdr:ext cx="349839" cy="225703"/>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8249900" y="4782457"/>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1559</xdr:rowOff>
    </xdr:from>
    <xdr:ext cx="248786"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8039214" y="6723488"/>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910974" y="62458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32</xdr:row>
      <xdr:rowOff>102252</xdr:rowOff>
    </xdr:from>
    <xdr:ext cx="37702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910974" y="576282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168927</xdr:rowOff>
    </xdr:from>
    <xdr:ext cx="377026"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910974" y="5298820"/>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910974" y="48307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諸支出金グラフ枠">
          <a:extLst>
            <a:ext uri="{FF2B5EF4-FFF2-40B4-BE49-F238E27FC236}">
              <a16:creationId xmlns:a16="http://schemas.microsoft.com/office/drawing/2014/main" id="{00000000-0008-0000-07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116</xdr:col>
      <xdr:colOff>61595</xdr:colOff>
      <xdr:row>38</xdr:row>
      <xdr:rowOff>96266</xdr:rowOff>
    </xdr:from>
    <xdr:to>
      <xdr:col>116</xdr:col>
      <xdr:colOff>62864</xdr:colOff>
      <xdr:row>38</xdr:row>
      <xdr:rowOff>139700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flipV="1">
          <a:off x="22159595" y="6611366"/>
          <a:ext cx="1269" cy="434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104775</xdr:colOff>
      <xdr:row>39</xdr:row>
      <xdr:rowOff>81043</xdr:rowOff>
    </xdr:from>
    <xdr:ext cx="249299" cy="259045"/>
    <xdr:sp macro="" textlink="">
      <xdr:nvSpPr>
        <xdr:cNvPr id="740" name="諸支出金最小値テキスト">
          <a:extLst>
            <a:ext uri="{FF2B5EF4-FFF2-40B4-BE49-F238E27FC236}">
              <a16:creationId xmlns:a16="http://schemas.microsoft.com/office/drawing/2014/main" id="{00000000-0008-0000-0700-0000E4020000}"/>
            </a:ext>
          </a:extLst>
        </xdr:cNvPr>
        <xdr:cNvSpPr txBox="1"/>
      </xdr:nvSpPr>
      <xdr:spPr>
        <a:xfrm>
          <a:off x="22202775" y="697986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104775</xdr:colOff>
      <xdr:row>37</xdr:row>
      <xdr:rowOff>52468</xdr:rowOff>
    </xdr:from>
    <xdr:ext cx="313932" cy="259045"/>
    <xdr:sp macro="" textlink="">
      <xdr:nvSpPr>
        <xdr:cNvPr id="742" name="諸支出金最大値テキスト">
          <a:extLst>
            <a:ext uri="{FF2B5EF4-FFF2-40B4-BE49-F238E27FC236}">
              <a16:creationId xmlns:a16="http://schemas.microsoft.com/office/drawing/2014/main" id="{00000000-0008-0000-0700-0000E6020000}"/>
            </a:ext>
          </a:extLst>
        </xdr:cNvPr>
        <xdr:cNvSpPr txBox="1"/>
      </xdr:nvSpPr>
      <xdr:spPr>
        <a:xfrm>
          <a:off x="22202775" y="659750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38</xdr:row>
      <xdr:rowOff>96266</xdr:rowOff>
    </xdr:from>
    <xdr:to>
      <xdr:col>116</xdr:col>
      <xdr:colOff>152400</xdr:colOff>
      <xdr:row>38</xdr:row>
      <xdr:rowOff>96266</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2072600" y="6611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104775</xdr:colOff>
      <xdr:row>38</xdr:row>
      <xdr:rowOff>2575</xdr:rowOff>
    </xdr:from>
    <xdr:ext cx="249299" cy="259045"/>
    <xdr:sp macro="" textlink="">
      <xdr:nvSpPr>
        <xdr:cNvPr id="745" name="諸支出金平均値テキスト">
          <a:extLst>
            <a:ext uri="{FF2B5EF4-FFF2-40B4-BE49-F238E27FC236}">
              <a16:creationId xmlns:a16="http://schemas.microsoft.com/office/drawing/2014/main" id="{00000000-0008-0000-0700-0000E9020000}"/>
            </a:ext>
          </a:extLst>
        </xdr:cNvPr>
        <xdr:cNvSpPr txBox="1"/>
      </xdr:nvSpPr>
      <xdr:spPr>
        <a:xfrm>
          <a:off x="22202775" y="6724504"/>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86614</xdr:rowOff>
    </xdr:from>
    <xdr:to>
      <xdr:col>116</xdr:col>
      <xdr:colOff>114300</xdr:colOff>
      <xdr:row>39</xdr:row>
      <xdr:rowOff>16764</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22110700" y="6601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107</xdr:col>
      <xdr:colOff>50800</xdr:colOff>
      <xdr:row>37</xdr:row>
      <xdr:rowOff>23114</xdr:rowOff>
    </xdr:from>
    <xdr:to>
      <xdr:col>111</xdr:col>
      <xdr:colOff>177800</xdr:colOff>
      <xdr:row>38</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0434300" y="6366764"/>
          <a:ext cx="889000" cy="288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82042</xdr:rowOff>
    </xdr:from>
    <xdr:to>
      <xdr:col>112</xdr:col>
      <xdr:colOff>38100</xdr:colOff>
      <xdr:row>39</xdr:row>
      <xdr:rowOff>12192</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1272500" y="6597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111</xdr:col>
      <xdr:colOff>53150</xdr:colOff>
      <xdr:row>37</xdr:row>
      <xdr:rowOff>28719</xdr:rowOff>
    </xdr:from>
    <xdr:ext cx="249299"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1198650" y="65737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23114</xdr:rowOff>
    </xdr:from>
    <xdr:to>
      <xdr:col>107</xdr:col>
      <xdr:colOff>50800</xdr:colOff>
      <xdr:row>38</xdr:row>
      <xdr:rowOff>139700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flipV="1">
          <a:off x="19545300" y="6366764"/>
          <a:ext cx="889000" cy="288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35</xdr:row>
      <xdr:rowOff>150622</xdr:rowOff>
    </xdr:from>
    <xdr:to>
      <xdr:col>107</xdr:col>
      <xdr:colOff>101600</xdr:colOff>
      <xdr:row>36</xdr:row>
      <xdr:rowOff>80772</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0383500" y="6151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106</xdr:col>
      <xdr:colOff>61542</xdr:colOff>
      <xdr:row>34</xdr:row>
      <xdr:rowOff>97299</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0254542" y="61116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27178</xdr:rowOff>
    </xdr:from>
    <xdr:to>
      <xdr:col>102</xdr:col>
      <xdr:colOff>165100</xdr:colOff>
      <xdr:row>37</xdr:row>
      <xdr:rowOff>128778</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19494500" y="6370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101</xdr:col>
      <xdr:colOff>105992</xdr:colOff>
      <xdr:row>35</xdr:row>
      <xdr:rowOff>154830</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9346492" y="63460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30</xdr:row>
      <xdr:rowOff>79756</xdr:rowOff>
    </xdr:from>
    <xdr:to>
      <xdr:col>98</xdr:col>
      <xdr:colOff>38100</xdr:colOff>
      <xdr:row>31</xdr:row>
      <xdr:rowOff>9906</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18605500" y="5223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96</xdr:col>
      <xdr:colOff>179017</xdr:colOff>
      <xdr:row>29</xdr:row>
      <xdr:rowOff>26433</xdr:rowOff>
    </xdr:from>
    <xdr:ext cx="378565"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8467017" y="51563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116</xdr:col>
      <xdr:colOff>104775</xdr:colOff>
      <xdr:row>38</xdr:row>
      <xdr:rowOff>125493</xdr:rowOff>
    </xdr:from>
    <xdr:ext cx="249299" cy="259045"/>
    <xdr:sp macro="" textlink="">
      <xdr:nvSpPr>
        <xdr:cNvPr id="764" name="諸支出金該当値テキスト">
          <a:extLst>
            <a:ext uri="{FF2B5EF4-FFF2-40B4-BE49-F238E27FC236}">
              <a16:creationId xmlns:a16="http://schemas.microsoft.com/office/drawing/2014/main" id="{00000000-0008-0000-0700-0000FC020000}"/>
            </a:ext>
          </a:extLst>
        </xdr:cNvPr>
        <xdr:cNvSpPr txBox="1"/>
      </xdr:nvSpPr>
      <xdr:spPr>
        <a:xfrm>
          <a:off x="22202775" y="68474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111</xdr:col>
      <xdr:colOff>53150</xdr:colOff>
      <xdr:row>39</xdr:row>
      <xdr:rowOff>10177</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198650" y="69089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143764</xdr:rowOff>
    </xdr:from>
    <xdr:to>
      <xdr:col>107</xdr:col>
      <xdr:colOff>101600</xdr:colOff>
      <xdr:row>37</xdr:row>
      <xdr:rowOff>73914</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0383500" y="6315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106</xdr:col>
      <xdr:colOff>61542</xdr:colOff>
      <xdr:row>37</xdr:row>
      <xdr:rowOff>65041</xdr:rowOff>
    </xdr:from>
    <xdr:ext cx="378565"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0254542" y="66100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101</xdr:col>
      <xdr:colOff>180150</xdr:colOff>
      <xdr:row>39</xdr:row>
      <xdr:rowOff>10177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9420650" y="69089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97</xdr:col>
      <xdr:colOff>53150</xdr:colOff>
      <xdr:row>39</xdr:row>
      <xdr:rowOff>10177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8531650" y="69089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249900" y="8320314"/>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54</xdr:row>
      <xdr:rowOff>1559</xdr:rowOff>
    </xdr:from>
    <xdr:ext cx="248786"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039214" y="9553773"/>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039214" y="8368591"/>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前年度繰上充用金グラフ枠">
          <a:extLst>
            <a:ext uri="{FF2B5EF4-FFF2-40B4-BE49-F238E27FC236}">
              <a16:creationId xmlns:a16="http://schemas.microsoft.com/office/drawing/2014/main" id="{00000000-0008-0000-0700-000013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104775</xdr:colOff>
      <xdr:row>55</xdr:row>
      <xdr:rowOff>10177</xdr:rowOff>
    </xdr:from>
    <xdr:ext cx="249299" cy="259045"/>
    <xdr:sp macro="" textlink="">
      <xdr:nvSpPr>
        <xdr:cNvPr id="789" name="前年度繰上充用金最小値テキスト">
          <a:extLst>
            <a:ext uri="{FF2B5EF4-FFF2-40B4-BE49-F238E27FC236}">
              <a16:creationId xmlns:a16="http://schemas.microsoft.com/office/drawing/2014/main" id="{00000000-0008-0000-0700-000015030000}"/>
            </a:ext>
          </a:extLst>
        </xdr:cNvPr>
        <xdr:cNvSpPr txBox="1"/>
      </xdr:nvSpPr>
      <xdr:spPr>
        <a:xfrm>
          <a:off x="22202775" y="97392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104775</xdr:colOff>
      <xdr:row>53</xdr:row>
      <xdr:rowOff>10177</xdr:rowOff>
    </xdr:from>
    <xdr:ext cx="249299" cy="259045"/>
    <xdr:sp macro="" textlink="">
      <xdr:nvSpPr>
        <xdr:cNvPr id="791" name="前年度繰上充用金最大値テキスト">
          <a:extLst>
            <a:ext uri="{FF2B5EF4-FFF2-40B4-BE49-F238E27FC236}">
              <a16:creationId xmlns:a16="http://schemas.microsoft.com/office/drawing/2014/main" id="{00000000-0008-0000-0700-000017030000}"/>
            </a:ext>
          </a:extLst>
        </xdr:cNvPr>
        <xdr:cNvSpPr txBox="1"/>
      </xdr:nvSpPr>
      <xdr:spPr>
        <a:xfrm>
          <a:off x="22202775" y="93854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104775</xdr:colOff>
      <xdr:row>54</xdr:row>
      <xdr:rowOff>67327</xdr:rowOff>
    </xdr:from>
    <xdr:ext cx="249299" cy="259045"/>
    <xdr:sp macro="" textlink="">
      <xdr:nvSpPr>
        <xdr:cNvPr id="794" name="前年度繰上充用金平均値テキスト">
          <a:extLst>
            <a:ext uri="{FF2B5EF4-FFF2-40B4-BE49-F238E27FC236}">
              <a16:creationId xmlns:a16="http://schemas.microsoft.com/office/drawing/2014/main" id="{00000000-0008-0000-0700-00001A030000}"/>
            </a:ext>
          </a:extLst>
        </xdr:cNvPr>
        <xdr:cNvSpPr txBox="1"/>
      </xdr:nvSpPr>
      <xdr:spPr>
        <a:xfrm>
          <a:off x="22202775" y="9619541"/>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111</xdr:col>
      <xdr:colOff>53150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1198650" y="97392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106</xdr:col>
      <xdr:colOff>107125</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0300125" y="97392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101</xdr:col>
      <xdr:colOff>180150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9420650" y="97392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97</xdr:col>
      <xdr:colOff>53150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8531650" y="97392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116</xdr:col>
      <xdr:colOff>104775</xdr:colOff>
      <xdr:row>53</xdr:row>
      <xdr:rowOff>124477</xdr:rowOff>
    </xdr:from>
    <xdr:ext cx="249299" cy="259045"/>
    <xdr:sp macro="" textlink="">
      <xdr:nvSpPr>
        <xdr:cNvPr id="813" name="前年度繰上充用金該当値テキスト">
          <a:extLst>
            <a:ext uri="{FF2B5EF4-FFF2-40B4-BE49-F238E27FC236}">
              <a16:creationId xmlns:a16="http://schemas.microsoft.com/office/drawing/2014/main" id="{00000000-0008-0000-0700-00002D030000}"/>
            </a:ext>
          </a:extLst>
        </xdr:cNvPr>
        <xdr:cNvSpPr txBox="1"/>
      </xdr:nvSpPr>
      <xdr:spPr>
        <a:xfrm>
          <a:off x="22202775" y="94997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111</xdr:col>
      <xdr:colOff>53150</xdr:colOff>
      <xdr:row>53</xdr:row>
      <xdr:rowOff>35577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198650" y="94108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106</xdr:col>
      <xdr:colOff>107125</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0300125" y="94108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101</xdr:col>
      <xdr:colOff>180150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9420650" y="94108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97</xdr:col>
      <xdr:colOff>53150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8531650" y="94108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2" name="正方形/長方形 821">
          <a:extLst>
            <a:ext uri="{FF2B5EF4-FFF2-40B4-BE49-F238E27FC236}">
              <a16:creationId xmlns:a16="http://schemas.microsoft.com/office/drawing/2014/main" id="{00000000-0008-0000-0700-00003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3" name="正方形/長方形 822">
          <a:extLst>
            <a:ext uri="{FF2B5EF4-FFF2-40B4-BE49-F238E27FC236}">
              <a16:creationId xmlns:a16="http://schemas.microsoft.com/office/drawing/2014/main" id="{00000000-0008-0000-0700-00003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nSpc>
              <a:spcPts val="1500"/>
            </a:lnSpc>
          </a:pPr>
          <a:r>
            <a:rPr kumimoji="1" lang="ja-JP" altLang="en-US" sz="1300">
              <a:latin typeface="ＭＳ Ｐゴシック" panose="020B0600070205080204" pitchFamily="50" charset="-128"/>
              <a:ea typeface="ＭＳ Ｐゴシック" panose="020B0600070205080204" pitchFamily="50" charset="-128"/>
            </a:rPr>
            <a:t>　教育費については、学校や幼稚園における臨時職員の賃金や給食調理等業務委託料など事業費の大きい経常経費に加え、こども園・聖籠中学校エアコン設置工事などの工事や、各施設における改修・修繕工事の増加などから、住民一人当たりのコストが</a:t>
          </a:r>
          <a:r>
            <a:rPr kumimoji="1" lang="en-US" altLang="ja-JP" sz="1300">
              <a:latin typeface="ＭＳ Ｐゴシック" panose="020B0600070205080204" pitchFamily="50" charset="-128"/>
              <a:ea typeface="ＭＳ Ｐゴシック" panose="020B0600070205080204" pitchFamily="50" charset="-128"/>
            </a:rPr>
            <a:t>90,887</a:t>
          </a:r>
          <a:r>
            <a:rPr kumimoji="1" lang="ja-JP" altLang="en-US" sz="1300">
              <a:latin typeface="ＭＳ Ｐゴシック" panose="020B0600070205080204" pitchFamily="50" charset="-128"/>
              <a:ea typeface="ＭＳ Ｐゴシック" panose="020B0600070205080204" pitchFamily="50" charset="-128"/>
            </a:rPr>
            <a:t>円と類似団体平均と比較して高い状況となっている。なお、平成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年度に教育費のコストが大きく増加しているのは、図書館建設のためである。　</a:t>
          </a:r>
          <a:endParaRPr kumimoji="1" lang="en-US" altLang="ja-JP" sz="1300">
            <a:latin typeface="ＭＳ Ｐゴシック" panose="020B0600070205080204" pitchFamily="50" charset="-128"/>
            <a:ea typeface="ＭＳ Ｐゴシック" panose="020B0600070205080204" pitchFamily="50" charset="-128"/>
          </a:endParaRPr>
        </a:p>
        <a:p>
          <a:pPr>
            <a:lnSpc>
              <a:spcPts val="1400"/>
            </a:lnSpc>
          </a:pPr>
          <a:r>
            <a:rPr kumimoji="1" lang="ja-JP" altLang="en-US" sz="1300">
              <a:latin typeface="ＭＳ Ｐゴシック" panose="020B0600070205080204" pitchFamily="50" charset="-128"/>
              <a:ea typeface="ＭＳ Ｐゴシック" panose="020B0600070205080204" pitchFamily="50" charset="-128"/>
            </a:rPr>
            <a:t>　衛生費については、ざぶ～ん館への源泉の安定供給を図るため既存源泉敷地内に新たな井戸を掘削する源泉掘削工事（</a:t>
          </a:r>
          <a:r>
            <a:rPr kumimoji="1" lang="en-US" altLang="ja-JP" sz="1300">
              <a:latin typeface="ＭＳ Ｐゴシック" panose="020B0600070205080204" pitchFamily="50" charset="-128"/>
              <a:ea typeface="ＭＳ Ｐゴシック" panose="020B0600070205080204" pitchFamily="50" charset="-128"/>
            </a:rPr>
            <a:t>95,040</a:t>
          </a:r>
          <a:r>
            <a:rPr kumimoji="1" lang="ja-JP" altLang="en-US" sz="1300">
              <a:latin typeface="ＭＳ Ｐゴシック" panose="020B0600070205080204" pitchFamily="50" charset="-128"/>
              <a:ea typeface="ＭＳ Ｐゴシック" panose="020B0600070205080204" pitchFamily="50" charset="-128"/>
            </a:rPr>
            <a:t>千円）により、住民一人当たりのコストは</a:t>
          </a:r>
          <a:r>
            <a:rPr kumimoji="1" lang="en-US" altLang="ja-JP" sz="1300">
              <a:latin typeface="ＭＳ Ｐゴシック" panose="020B0600070205080204" pitchFamily="50" charset="-128"/>
              <a:ea typeface="ＭＳ Ｐゴシック" panose="020B0600070205080204" pitchFamily="50" charset="-128"/>
            </a:rPr>
            <a:t>48,866</a:t>
          </a:r>
          <a:r>
            <a:rPr kumimoji="1" lang="ja-JP" altLang="en-US" sz="1300">
              <a:latin typeface="ＭＳ Ｐゴシック" panose="020B0600070205080204" pitchFamily="50" charset="-128"/>
              <a:ea typeface="ＭＳ Ｐゴシック" panose="020B0600070205080204" pitchFamily="50" charset="-128"/>
            </a:rPr>
            <a:t>円となり、前年度から</a:t>
          </a:r>
          <a:r>
            <a:rPr kumimoji="1" lang="en-US" altLang="ja-JP" sz="1300">
              <a:latin typeface="ＭＳ Ｐゴシック" panose="020B0600070205080204" pitchFamily="50" charset="-128"/>
              <a:ea typeface="ＭＳ Ｐゴシック" panose="020B0600070205080204" pitchFamily="50" charset="-128"/>
            </a:rPr>
            <a:t>8,945</a:t>
          </a:r>
          <a:r>
            <a:rPr kumimoji="1" lang="ja-JP" altLang="en-US" sz="1300">
              <a:latin typeface="ＭＳ Ｐゴシック" panose="020B0600070205080204" pitchFamily="50" charset="-128"/>
              <a:ea typeface="ＭＳ Ｐゴシック" panose="020B0600070205080204" pitchFamily="50" charset="-128"/>
            </a:rPr>
            <a:t>円の増となっている。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7312" name="Chart 1">
          <a:extLst>
            <a:ext uri="{FF2B5EF4-FFF2-40B4-BE49-F238E27FC236}">
              <a16:creationId xmlns:a16="http://schemas.microsoft.com/office/drawing/2014/main" id="{00000000-0008-0000-0800-0000901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7313" name="Rectangle 2">
          <a:extLst>
            <a:ext uri="{FF2B5EF4-FFF2-40B4-BE49-F238E27FC236}">
              <a16:creationId xmlns:a16="http://schemas.microsoft.com/office/drawing/2014/main" id="{00000000-0008-0000-0800-0000911C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7314" name="Rectangle 3">
          <a:extLst>
            <a:ext uri="{FF2B5EF4-FFF2-40B4-BE49-F238E27FC236}">
              <a16:creationId xmlns:a16="http://schemas.microsoft.com/office/drawing/2014/main" id="{00000000-0008-0000-0800-0000921C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7315" name="Line 4">
          <a:extLst>
            <a:ext uri="{FF2B5EF4-FFF2-40B4-BE49-F238E27FC236}">
              <a16:creationId xmlns:a16="http://schemas.microsoft.com/office/drawing/2014/main" id="{00000000-0008-0000-0800-0000931C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7316" name="Oval 5">
          <a:extLst>
            <a:ext uri="{FF2B5EF4-FFF2-40B4-BE49-F238E27FC236}">
              <a16:creationId xmlns:a16="http://schemas.microsoft.com/office/drawing/2014/main" id="{00000000-0008-0000-0800-0000941C0000}"/>
            </a:ext>
          </a:extLst>
        </xdr:cNvPr>
        <xdr:cNvSpPr>
          <a:spLocks noChangeArrowheads="1"/>
        </xdr:cNvSpPr>
      </xdr:nvSpPr>
      <xdr:spPr bwMode="auto">
        <a:xfrm>
          <a:off x="1076325" y="11706225"/>
          <a:ext cx="190500" cy="190500"/>
        </a:xfrm>
        <a:prstGeom prst="ellipse">
          <a:avLst/>
        </a:prstGeom>
        <a:solidFill>
          <a:srgbClr val="FF0000"/>
        </a:solidFill>
        <a:ln>
          <a:noFill/>
        </a:ln>
        <a:extLst>
          <a:ext uri="{91240B29-F687-4F45-9708-019B960494DF}">
            <a14:hiddenLine xmlns:a14="http://schemas.microsoft.com/office/drawing/2010/main" w="6350">
              <a:solidFill>
                <a:srgbClr val="000000"/>
              </a:solidFill>
              <a:round/>
              <a:headEnd/>
              <a:tailEnd/>
            </a14:hiddenLine>
          </a:ext>
        </a:extLst>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317" name="Rectangle 6">
          <a:extLst>
            <a:ext uri="{FF2B5EF4-FFF2-40B4-BE49-F238E27FC236}">
              <a16:creationId xmlns:a16="http://schemas.microsoft.com/office/drawing/2014/main" id="{00000000-0008-0000-0800-0000951C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7320" name="Line 10">
          <a:extLst>
            <a:ext uri="{FF2B5EF4-FFF2-40B4-BE49-F238E27FC236}">
              <a16:creationId xmlns:a16="http://schemas.microsoft.com/office/drawing/2014/main" id="{00000000-0008-0000-0800-0000981C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新潟県聖籠町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年度の財政調整基金残高は、積立を上回る取崩しがあったため、前年度比で減となっているが、実質収支額は、町税収入等が増収となったことなどから、</a:t>
          </a:r>
          <a:r>
            <a:rPr kumimoji="1" lang="en-US" altLang="ja-JP" sz="1400">
              <a:latin typeface="ＭＳ ゴシック" pitchFamily="49" charset="-128"/>
              <a:ea typeface="ＭＳ ゴシック" pitchFamily="49" charset="-128"/>
            </a:rPr>
            <a:t>489</a:t>
          </a:r>
          <a:r>
            <a:rPr kumimoji="1" lang="ja-JP" altLang="en-US" sz="1400">
              <a:latin typeface="ＭＳ ゴシック" pitchFamily="49" charset="-128"/>
              <a:ea typeface="ＭＳ ゴシック" pitchFamily="49" charset="-128"/>
            </a:rPr>
            <a:t>百万円となり、前年度比で</a:t>
          </a:r>
          <a:r>
            <a:rPr kumimoji="1" lang="en-US" altLang="ja-JP" sz="1400">
              <a:latin typeface="ＭＳ ゴシック" pitchFamily="49" charset="-128"/>
              <a:ea typeface="ＭＳ ゴシック" pitchFamily="49" charset="-128"/>
            </a:rPr>
            <a:t>94</a:t>
          </a:r>
          <a:r>
            <a:rPr kumimoji="1" lang="ja-JP" altLang="en-US" sz="1400">
              <a:latin typeface="ＭＳ ゴシック" pitchFamily="49" charset="-128"/>
              <a:ea typeface="ＭＳ ゴシック" pitchFamily="49" charset="-128"/>
            </a:rPr>
            <a:t>百万円の増、標準財政規模に占める割合では、</a:t>
          </a:r>
          <a:r>
            <a:rPr kumimoji="1" lang="en-US" altLang="ja-JP" sz="1400">
              <a:latin typeface="ＭＳ ゴシック" pitchFamily="49" charset="-128"/>
              <a:ea typeface="ＭＳ ゴシック" pitchFamily="49" charset="-128"/>
            </a:rPr>
            <a:t>2.25</a:t>
          </a:r>
          <a:r>
            <a:rPr kumimoji="1" lang="ja-JP" altLang="en-US" sz="1400">
              <a:latin typeface="ＭＳ ゴシック" pitchFamily="49" charset="-128"/>
              <a:ea typeface="ＭＳ ゴシック" pitchFamily="49" charset="-128"/>
            </a:rPr>
            <a:t>ポイントの増となっている。これに伴い実質単年度収支も</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年連続で黒字となった。</a:t>
          </a:r>
          <a:endParaRPr kumimoji="1" lang="en-US" altLang="ja-JP" sz="1400">
            <a:latin typeface="ＭＳ ゴシック" pitchFamily="49" charset="-128"/>
            <a:ea typeface="ＭＳ ゴシック" pitchFamily="49" charset="-128"/>
          </a:endParaRPr>
        </a:p>
        <a:p>
          <a:pPr>
            <a:lnSpc>
              <a:spcPts val="1600"/>
            </a:lnSpc>
          </a:pPr>
          <a:r>
            <a:rPr kumimoji="1" lang="ja-JP" altLang="en-US" sz="1400">
              <a:latin typeface="ＭＳ ゴシック" pitchFamily="49" charset="-128"/>
              <a:ea typeface="ＭＳ ゴシック" pitchFamily="49" charset="-128"/>
            </a:rPr>
            <a:t>　引き続き、行財政改革による事務事業の見直しや、経常的な経費の削減などによって健全な行財政運営に努めていく。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8413" name="Chart 5">
          <a:extLst>
            <a:ext uri="{FF2B5EF4-FFF2-40B4-BE49-F238E27FC236}">
              <a16:creationId xmlns:a16="http://schemas.microsoft.com/office/drawing/2014/main" id="{00000000-0008-0000-0900-0000DD2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8414" name="正方形/長方形 3">
          <a:extLst>
            <a:ext uri="{FF2B5EF4-FFF2-40B4-BE49-F238E27FC236}">
              <a16:creationId xmlns:a16="http://schemas.microsoft.com/office/drawing/2014/main" id="{00000000-0008-0000-0900-0000DE2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新潟県聖籠町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下水道事業会計、国民健康保険特別会計（施設勘定）で黒字額が減少しているものの、適正水準を維持しており、連結実質黒字額は増加傾向にある。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133350</xdr:colOff>
      <xdr:row>33</xdr:row>
      <xdr:rowOff>85725</xdr:rowOff>
    </xdr:from>
    <xdr:to>
      <xdr:col>1</xdr:col>
      <xdr:colOff>638175</xdr:colOff>
      <xdr:row>33</xdr:row>
      <xdr:rowOff>381000</xdr:rowOff>
    </xdr:to>
    <xdr:sp macro="" textlink="">
      <xdr:nvSpPr>
        <xdr:cNvPr id="8423" name="凡例1">
          <a:extLst>
            <a:ext uri="{FF2B5EF4-FFF2-40B4-BE49-F238E27FC236}">
              <a16:creationId xmlns:a16="http://schemas.microsoft.com/office/drawing/2014/main" id="{00000000-0008-0000-0900-0000E7200000}"/>
            </a:ext>
          </a:extLst>
        </xdr:cNvPr>
        <xdr:cNvSpPr>
          <a:spLocks noChangeArrowheads="1"/>
        </xdr:cNvSpPr>
      </xdr:nvSpPr>
      <xdr:spPr bwMode="auto">
        <a:xfrm>
          <a:off x="638175" y="7477125"/>
          <a:ext cx="504825" cy="295275"/>
        </a:xfrm>
        <a:prstGeom prst="rect">
          <a:avLst/>
        </a:prstGeom>
        <a:solidFill>
          <a:srgbClr val="FF8080"/>
        </a:solidFill>
        <a:ln w="6350" algn="ctr">
          <a:solidFill>
            <a:srgbClr val="000000"/>
          </a:solidFill>
          <a:round/>
          <a:headEnd/>
          <a:tailEnd/>
        </a:ln>
      </xdr:spPr>
    </xdr:sp>
    <xdr:clientData/>
  </xdr:twoCellAnchor>
  <xdr:twoCellAnchor>
    <xdr:from>
      <xdr:col>1</xdr:col>
      <xdr:colOff>133350</xdr:colOff>
      <xdr:row>34</xdr:row>
      <xdr:rowOff>85725</xdr:rowOff>
    </xdr:from>
    <xdr:to>
      <xdr:col>1</xdr:col>
      <xdr:colOff>638175</xdr:colOff>
      <xdr:row>34</xdr:row>
      <xdr:rowOff>381000</xdr:rowOff>
    </xdr:to>
    <xdr:sp macro="" textlink="">
      <xdr:nvSpPr>
        <xdr:cNvPr id="8424" name="凡例2">
          <a:extLst>
            <a:ext uri="{FF2B5EF4-FFF2-40B4-BE49-F238E27FC236}">
              <a16:creationId xmlns:a16="http://schemas.microsoft.com/office/drawing/2014/main" id="{00000000-0008-0000-0900-0000E8200000}"/>
            </a:ext>
          </a:extLst>
        </xdr:cNvPr>
        <xdr:cNvSpPr>
          <a:spLocks noChangeArrowheads="1"/>
        </xdr:cNvSpPr>
      </xdr:nvSpPr>
      <xdr:spPr bwMode="auto">
        <a:xfrm>
          <a:off x="638175" y="7972425"/>
          <a:ext cx="504825" cy="295275"/>
        </a:xfrm>
        <a:prstGeom prst="rect">
          <a:avLst/>
        </a:prstGeom>
        <a:solidFill>
          <a:srgbClr val="00FFFF"/>
        </a:solidFill>
        <a:ln w="6350" algn="ctr">
          <a:solidFill>
            <a:srgbClr val="000000"/>
          </a:solidFill>
          <a:round/>
          <a:headEnd/>
          <a:tailEnd/>
        </a:ln>
      </xdr:spPr>
    </xdr:sp>
    <xdr:clientData/>
  </xdr:twoCellAnchor>
  <xdr:twoCellAnchor>
    <xdr:from>
      <xdr:col>1</xdr:col>
      <xdr:colOff>133350</xdr:colOff>
      <xdr:row>35</xdr:row>
      <xdr:rowOff>85725</xdr:rowOff>
    </xdr:from>
    <xdr:to>
      <xdr:col>1</xdr:col>
      <xdr:colOff>638175</xdr:colOff>
      <xdr:row>35</xdr:row>
      <xdr:rowOff>381000</xdr:rowOff>
    </xdr:to>
    <xdr:sp macro="" textlink="">
      <xdr:nvSpPr>
        <xdr:cNvPr id="8425" name="凡例3">
          <a:extLst>
            <a:ext uri="{FF2B5EF4-FFF2-40B4-BE49-F238E27FC236}">
              <a16:creationId xmlns:a16="http://schemas.microsoft.com/office/drawing/2014/main" id="{00000000-0008-0000-0900-0000E9200000}"/>
            </a:ext>
          </a:extLst>
        </xdr:cNvPr>
        <xdr:cNvSpPr>
          <a:spLocks noChangeArrowheads="1"/>
        </xdr:cNvSpPr>
      </xdr:nvSpPr>
      <xdr:spPr bwMode="auto">
        <a:xfrm>
          <a:off x="638175" y="8467725"/>
          <a:ext cx="504825" cy="295275"/>
        </a:xfrm>
        <a:prstGeom prst="rect">
          <a:avLst/>
        </a:prstGeom>
        <a:solidFill>
          <a:srgbClr val="008000"/>
        </a:solidFill>
        <a:ln w="6350" algn="ctr">
          <a:solidFill>
            <a:srgbClr val="000000"/>
          </a:solidFill>
          <a:round/>
          <a:headEnd/>
          <a:tailEnd/>
        </a:ln>
      </xdr:spPr>
    </xdr:sp>
    <xdr:clientData/>
  </xdr:twoCellAnchor>
  <xdr:twoCellAnchor>
    <xdr:from>
      <xdr:col>1</xdr:col>
      <xdr:colOff>133350</xdr:colOff>
      <xdr:row>36</xdr:row>
      <xdr:rowOff>85725</xdr:rowOff>
    </xdr:from>
    <xdr:to>
      <xdr:col>1</xdr:col>
      <xdr:colOff>638175</xdr:colOff>
      <xdr:row>36</xdr:row>
      <xdr:rowOff>381000</xdr:rowOff>
    </xdr:to>
    <xdr:sp macro="" textlink="">
      <xdr:nvSpPr>
        <xdr:cNvPr id="8426" name="凡例4">
          <a:extLst>
            <a:ext uri="{FF2B5EF4-FFF2-40B4-BE49-F238E27FC236}">
              <a16:creationId xmlns:a16="http://schemas.microsoft.com/office/drawing/2014/main" id="{00000000-0008-0000-0900-0000EA200000}"/>
            </a:ext>
          </a:extLst>
        </xdr:cNvPr>
        <xdr:cNvSpPr>
          <a:spLocks noChangeArrowheads="1"/>
        </xdr:cNvSpPr>
      </xdr:nvSpPr>
      <xdr:spPr bwMode="auto">
        <a:xfrm>
          <a:off x="638175" y="8963025"/>
          <a:ext cx="504825" cy="295275"/>
        </a:xfrm>
        <a:prstGeom prst="rect">
          <a:avLst/>
        </a:prstGeom>
        <a:solidFill>
          <a:srgbClr val="9999FF"/>
        </a:solidFill>
        <a:ln w="6350" algn="ctr">
          <a:solidFill>
            <a:srgbClr val="000000"/>
          </a:solidFill>
          <a:round/>
          <a:headEnd/>
          <a:tailEnd/>
        </a:ln>
      </xdr:spPr>
    </xdr:sp>
    <xdr:clientData/>
  </xdr:twoCellAnchor>
  <xdr:twoCellAnchor>
    <xdr:from>
      <xdr:col>1</xdr:col>
      <xdr:colOff>133350</xdr:colOff>
      <xdr:row>37</xdr:row>
      <xdr:rowOff>85725</xdr:rowOff>
    </xdr:from>
    <xdr:to>
      <xdr:col>1</xdr:col>
      <xdr:colOff>638175</xdr:colOff>
      <xdr:row>37</xdr:row>
      <xdr:rowOff>381000</xdr:rowOff>
    </xdr:to>
    <xdr:sp macro="" textlink="">
      <xdr:nvSpPr>
        <xdr:cNvPr id="8427" name="凡例5">
          <a:extLst>
            <a:ext uri="{FF2B5EF4-FFF2-40B4-BE49-F238E27FC236}">
              <a16:creationId xmlns:a16="http://schemas.microsoft.com/office/drawing/2014/main" id="{00000000-0008-0000-0900-0000EB200000}"/>
            </a:ext>
          </a:extLst>
        </xdr:cNvPr>
        <xdr:cNvSpPr>
          <a:spLocks noChangeArrowheads="1"/>
        </xdr:cNvSpPr>
      </xdr:nvSpPr>
      <xdr:spPr bwMode="auto">
        <a:xfrm>
          <a:off x="638175" y="9458325"/>
          <a:ext cx="504825" cy="295275"/>
        </a:xfrm>
        <a:prstGeom prst="rect">
          <a:avLst/>
        </a:prstGeom>
        <a:solidFill>
          <a:srgbClr val="FF6600"/>
        </a:solidFill>
        <a:ln w="6350" algn="ctr">
          <a:solidFill>
            <a:srgbClr val="000000"/>
          </a:solidFill>
          <a:round/>
          <a:headEnd/>
          <a:tailEnd/>
        </a:ln>
      </xdr:spPr>
    </xdr:sp>
    <xdr:clientData/>
  </xdr:twoCellAnchor>
  <xdr:twoCellAnchor>
    <xdr:from>
      <xdr:col>1</xdr:col>
      <xdr:colOff>133350</xdr:colOff>
      <xdr:row>38</xdr:row>
      <xdr:rowOff>85725</xdr:rowOff>
    </xdr:from>
    <xdr:to>
      <xdr:col>1</xdr:col>
      <xdr:colOff>638175</xdr:colOff>
      <xdr:row>38</xdr:row>
      <xdr:rowOff>381000</xdr:rowOff>
    </xdr:to>
    <xdr:sp macro="" textlink="">
      <xdr:nvSpPr>
        <xdr:cNvPr id="8428" name="凡例6">
          <a:extLst>
            <a:ext uri="{FF2B5EF4-FFF2-40B4-BE49-F238E27FC236}">
              <a16:creationId xmlns:a16="http://schemas.microsoft.com/office/drawing/2014/main" id="{00000000-0008-0000-0900-0000EC200000}"/>
            </a:ext>
          </a:extLst>
        </xdr:cNvPr>
        <xdr:cNvSpPr>
          <a:spLocks noChangeArrowheads="1"/>
        </xdr:cNvSpPr>
      </xdr:nvSpPr>
      <xdr:spPr bwMode="auto">
        <a:xfrm>
          <a:off x="638175" y="9953625"/>
          <a:ext cx="504825" cy="295275"/>
        </a:xfrm>
        <a:prstGeom prst="rect">
          <a:avLst/>
        </a:prstGeom>
        <a:solidFill>
          <a:srgbClr val="FFFF00"/>
        </a:solidFill>
        <a:ln w="6350" algn="ctr">
          <a:solidFill>
            <a:srgbClr val="000000"/>
          </a:solidFill>
          <a:round/>
          <a:headEnd/>
          <a:tailEnd/>
        </a:ln>
      </xdr:spPr>
    </xdr:sp>
    <xdr:clientData/>
  </xdr:twoCellAnchor>
  <xdr:twoCellAnchor>
    <xdr:from>
      <xdr:col>1</xdr:col>
      <xdr:colOff>133350</xdr:colOff>
      <xdr:row>39</xdr:row>
      <xdr:rowOff>85725</xdr:rowOff>
    </xdr:from>
    <xdr:to>
      <xdr:col>1</xdr:col>
      <xdr:colOff>638175</xdr:colOff>
      <xdr:row>39</xdr:row>
      <xdr:rowOff>381000</xdr:rowOff>
    </xdr:to>
    <xdr:sp macro="" textlink="">
      <xdr:nvSpPr>
        <xdr:cNvPr id="8429" name="凡例7">
          <a:extLst>
            <a:ext uri="{FF2B5EF4-FFF2-40B4-BE49-F238E27FC236}">
              <a16:creationId xmlns:a16="http://schemas.microsoft.com/office/drawing/2014/main" id="{00000000-0008-0000-0900-0000ED200000}"/>
            </a:ext>
          </a:extLst>
        </xdr:cNvPr>
        <xdr:cNvSpPr>
          <a:spLocks noChangeArrowheads="1"/>
        </xdr:cNvSpPr>
      </xdr:nvSpPr>
      <xdr:spPr bwMode="auto">
        <a:xfrm>
          <a:off x="638175" y="10448925"/>
          <a:ext cx="504825" cy="295275"/>
        </a:xfrm>
        <a:prstGeom prst="rect">
          <a:avLst/>
        </a:prstGeom>
        <a:solidFill>
          <a:srgbClr val="800080"/>
        </a:solidFill>
        <a:ln w="6350" algn="ctr">
          <a:solidFill>
            <a:srgbClr val="000000"/>
          </a:solidFill>
          <a:round/>
          <a:headEnd/>
          <a:tailEnd/>
        </a:ln>
      </xdr:spPr>
    </xdr:sp>
    <xdr:clientData/>
  </xdr:twoCellAnchor>
  <xdr:twoCellAnchor>
    <xdr:from>
      <xdr:col>1</xdr:col>
      <xdr:colOff>133350</xdr:colOff>
      <xdr:row>40</xdr:row>
      <xdr:rowOff>85725</xdr:rowOff>
    </xdr:from>
    <xdr:to>
      <xdr:col>1</xdr:col>
      <xdr:colOff>638175</xdr:colOff>
      <xdr:row>40</xdr:row>
      <xdr:rowOff>381000</xdr:rowOff>
    </xdr:to>
    <xdr:sp macro="" textlink="">
      <xdr:nvSpPr>
        <xdr:cNvPr id="8430" name="凡例8">
          <a:extLst>
            <a:ext uri="{FF2B5EF4-FFF2-40B4-BE49-F238E27FC236}">
              <a16:creationId xmlns:a16="http://schemas.microsoft.com/office/drawing/2014/main" id="{00000000-0008-0000-0900-0000EE200000}"/>
            </a:ext>
          </a:extLst>
        </xdr:cNvPr>
        <xdr:cNvSpPr>
          <a:spLocks noChangeArrowheads="1"/>
        </xdr:cNvSpPr>
      </xdr:nvSpPr>
      <xdr:spPr bwMode="auto">
        <a:xfrm>
          <a:off x="638175" y="10944225"/>
          <a:ext cx="504825" cy="295275"/>
        </a:xfrm>
        <a:prstGeom prst="rect">
          <a:avLst/>
        </a:prstGeom>
        <a:solidFill>
          <a:srgbClr val="00FF00"/>
        </a:solidFill>
        <a:ln w="6350" algn="ctr">
          <a:solidFill>
            <a:srgbClr val="000000"/>
          </a:solidFill>
          <a:round/>
          <a:headEnd/>
          <a:tailEnd/>
        </a:ln>
      </xdr:spPr>
    </xdr:sp>
    <xdr:clientData/>
  </xdr:twoCellAnchor>
  <xdr:twoCellAnchor>
    <xdr:from>
      <xdr:col>1</xdr:col>
      <xdr:colOff>133350</xdr:colOff>
      <xdr:row>41</xdr:row>
      <xdr:rowOff>85725</xdr:rowOff>
    </xdr:from>
    <xdr:to>
      <xdr:col>1</xdr:col>
      <xdr:colOff>638175</xdr:colOff>
      <xdr:row>41</xdr:row>
      <xdr:rowOff>381000</xdr:rowOff>
    </xdr:to>
    <xdr:sp macro="" textlink="">
      <xdr:nvSpPr>
        <xdr:cNvPr id="8431" name="凡例9">
          <a:extLst>
            <a:ext uri="{FF2B5EF4-FFF2-40B4-BE49-F238E27FC236}">
              <a16:creationId xmlns:a16="http://schemas.microsoft.com/office/drawing/2014/main" id="{00000000-0008-0000-0900-0000EF200000}"/>
            </a:ext>
          </a:extLst>
        </xdr:cNvPr>
        <xdr:cNvSpPr>
          <a:spLocks noChangeArrowheads="1"/>
        </xdr:cNvSpPr>
      </xdr:nvSpPr>
      <xdr:spPr bwMode="auto">
        <a:xfrm>
          <a:off x="638175" y="11439525"/>
          <a:ext cx="504825" cy="295275"/>
        </a:xfrm>
        <a:prstGeom prst="rect">
          <a:avLst/>
        </a:prstGeom>
        <a:solidFill>
          <a:srgbClr val="FF0000"/>
        </a:solidFill>
        <a:ln w="6350" algn="ctr">
          <a:solidFill>
            <a:srgbClr val="000000"/>
          </a:solidFill>
          <a:round/>
          <a:headEnd/>
          <a:tailEnd/>
        </a:ln>
      </xdr:spPr>
    </xdr:sp>
    <xdr:clientData/>
  </xdr:twoCellAnchor>
  <xdr:twoCellAnchor>
    <xdr:from>
      <xdr:col>1</xdr:col>
      <xdr:colOff>133350</xdr:colOff>
      <xdr:row>42</xdr:row>
      <xdr:rowOff>85725</xdr:rowOff>
    </xdr:from>
    <xdr:to>
      <xdr:col>1</xdr:col>
      <xdr:colOff>638175</xdr:colOff>
      <xdr:row>42</xdr:row>
      <xdr:rowOff>381000</xdr:rowOff>
    </xdr:to>
    <xdr:sp macro="" textlink="">
      <xdr:nvSpPr>
        <xdr:cNvPr id="8432" name="凡例10">
          <a:extLst>
            <a:ext uri="{FF2B5EF4-FFF2-40B4-BE49-F238E27FC236}">
              <a16:creationId xmlns:a16="http://schemas.microsoft.com/office/drawing/2014/main" id="{00000000-0008-0000-0900-0000F0200000}"/>
            </a:ext>
          </a:extLst>
        </xdr:cNvPr>
        <xdr:cNvSpPr>
          <a:spLocks noChangeArrowheads="1"/>
        </xdr:cNvSpPr>
      </xdr:nvSpPr>
      <xdr:spPr bwMode="auto">
        <a:xfrm>
          <a:off x="638175" y="11934825"/>
          <a:ext cx="504825" cy="295275"/>
        </a:xfrm>
        <a:prstGeom prst="rect">
          <a:avLst/>
        </a:prstGeom>
        <a:solidFill>
          <a:srgbClr val="0000FF"/>
        </a:solidFill>
        <a:ln w="6350" algn="ctr">
          <a:solidFill>
            <a:srgbClr val="000000"/>
          </a:solidFill>
          <a:round/>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U:\2&#12288;&#36001;&#25919;\2_&#36001;&#25919;&#32113;&#35336;\5.&#36001;&#25919;&#29366;&#27841;&#36039;&#26009;&#38598;\&#36001;&#25919;&#29366;&#27841;&#36039;&#26009;&#38598;\R2\20200813_&#12304;9.17&#12294;&#20999;&#20316;&#26989;&#20381;&#38972;&#12305;&#24179;&#25104;30&#24180;&#24230;&#36001;&#25919;&#29366;&#27841;&#36039;&#26009;&#38598;&#12398;&#20316;&#25104;&#12395;&#12388;&#12356;&#12390;&#65288;&#65298;&#22238;&#30446;&#65289;\2.&#22238;&#31572;\1&#12304;&#36001;&#25919;&#29366;&#27841;&#36039;&#26009;&#38598;&#12305;_153079_&#32854;&#31840;&#30010;_2018(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H26</v>
          </cell>
          <cell r="BX50" t="str">
            <v>H27</v>
          </cell>
          <cell r="CF50" t="str">
            <v>H28</v>
          </cell>
          <cell r="CN50" t="str">
            <v>H29</v>
          </cell>
          <cell r="CV50" t="str">
            <v>H30</v>
          </cell>
        </row>
        <row r="51">
          <cell r="AN51" t="str">
            <v>当該団体値</v>
          </cell>
          <cell r="BX51">
            <v>20</v>
          </cell>
          <cell r="CF51">
            <v>42.6</v>
          </cell>
          <cell r="CN51">
            <v>40.700000000000003</v>
          </cell>
        </row>
        <row r="53">
          <cell r="BX53">
            <v>73</v>
          </cell>
          <cell r="CF53">
            <v>74.2</v>
          </cell>
          <cell r="CN53">
            <v>75.599999999999994</v>
          </cell>
        </row>
        <row r="55">
          <cell r="AN55" t="str">
            <v>類似団体内平均値</v>
          </cell>
          <cell r="BX55">
            <v>20.2</v>
          </cell>
          <cell r="CF55">
            <v>38.5</v>
          </cell>
          <cell r="CN55">
            <v>32.799999999999997</v>
          </cell>
        </row>
        <row r="57">
          <cell r="BX57">
            <v>55.8</v>
          </cell>
          <cell r="CF57">
            <v>57.6</v>
          </cell>
          <cell r="CN57">
            <v>58.9</v>
          </cell>
        </row>
        <row r="72">
          <cell r="BP72" t="str">
            <v>H26</v>
          </cell>
          <cell r="BX72" t="str">
            <v>H27</v>
          </cell>
          <cell r="CF72" t="str">
            <v>H28</v>
          </cell>
          <cell r="CN72" t="str">
            <v>H29</v>
          </cell>
          <cell r="CV72" t="str">
            <v>H30</v>
          </cell>
        </row>
        <row r="73">
          <cell r="AN73" t="str">
            <v>当該団体値</v>
          </cell>
          <cell r="BP73">
            <v>13.6</v>
          </cell>
          <cell r="BX73">
            <v>20</v>
          </cell>
          <cell r="CF73">
            <v>42.6</v>
          </cell>
          <cell r="CN73">
            <v>40.700000000000003</v>
          </cell>
          <cell r="CV73">
            <v>44.2</v>
          </cell>
        </row>
        <row r="75">
          <cell r="BP75">
            <v>4</v>
          </cell>
          <cell r="BX75">
            <v>4.7</v>
          </cell>
          <cell r="CF75">
            <v>6.2</v>
          </cell>
          <cell r="CN75">
            <v>7.3</v>
          </cell>
          <cell r="CV75">
            <v>8.5</v>
          </cell>
        </row>
        <row r="77">
          <cell r="AN77" t="str">
            <v>類似団体内平均値</v>
          </cell>
          <cell r="BP77">
            <v>0</v>
          </cell>
          <cell r="BX77">
            <v>20.2</v>
          </cell>
          <cell r="CF77">
            <v>38.5</v>
          </cell>
          <cell r="CN77">
            <v>32.799999999999997</v>
          </cell>
          <cell r="CV77">
            <v>20.9</v>
          </cell>
        </row>
        <row r="79">
          <cell r="BP79">
            <v>8.5</v>
          </cell>
          <cell r="BX79">
            <v>9.3000000000000007</v>
          </cell>
          <cell r="CF79">
            <v>9.1999999999999993</v>
          </cell>
          <cell r="CN79">
            <v>9.1</v>
          </cell>
          <cell r="CV79">
            <v>9.1</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9"/>
  <sheetViews>
    <sheetView showGridLines="0" zoomScaleNormal="100" workbookViewId="0"/>
  </sheetViews>
  <sheetFormatPr defaultColWidth="0" defaultRowHeight="11.25" zeroHeight="1"/>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c r="A1" s="185"/>
      <c r="B1" s="394" t="s">
        <v>79</v>
      </c>
      <c r="C1" s="394"/>
      <c r="D1" s="394"/>
      <c r="E1" s="394"/>
      <c r="F1" s="394"/>
      <c r="G1" s="394"/>
      <c r="H1" s="394"/>
      <c r="I1" s="394"/>
      <c r="J1" s="394"/>
      <c r="K1" s="394"/>
      <c r="L1" s="394"/>
      <c r="M1" s="394"/>
      <c r="N1" s="394"/>
      <c r="O1" s="394"/>
      <c r="P1" s="394"/>
      <c r="Q1" s="394"/>
      <c r="R1" s="394"/>
      <c r="S1" s="394"/>
      <c r="T1" s="394"/>
      <c r="U1" s="394"/>
      <c r="V1" s="394"/>
      <c r="W1" s="394"/>
      <c r="X1" s="394"/>
      <c r="Y1" s="394"/>
      <c r="Z1" s="394"/>
      <c r="AA1" s="394"/>
      <c r="AB1" s="394"/>
      <c r="AC1" s="394"/>
      <c r="AD1" s="394"/>
      <c r="AE1" s="394"/>
      <c r="AF1" s="394"/>
      <c r="AG1" s="394"/>
      <c r="AH1" s="394"/>
      <c r="AI1" s="394"/>
      <c r="AJ1" s="394"/>
      <c r="AK1" s="394"/>
      <c r="AL1" s="394"/>
      <c r="AM1" s="394"/>
      <c r="AN1" s="394"/>
      <c r="AO1" s="394"/>
      <c r="AP1" s="394"/>
      <c r="AQ1" s="394"/>
      <c r="AR1" s="394"/>
      <c r="AS1" s="394"/>
      <c r="AT1" s="394"/>
      <c r="AU1" s="394"/>
      <c r="AV1" s="394"/>
      <c r="AW1" s="394"/>
      <c r="AX1" s="394"/>
      <c r="AY1" s="394"/>
      <c r="AZ1" s="394"/>
      <c r="BA1" s="394"/>
      <c r="BB1" s="394"/>
      <c r="BC1" s="394"/>
      <c r="BD1" s="394"/>
      <c r="BE1" s="394"/>
      <c r="BF1" s="394"/>
      <c r="BG1" s="394"/>
      <c r="BH1" s="394"/>
      <c r="BI1" s="394"/>
      <c r="BJ1" s="394"/>
      <c r="BK1" s="394"/>
      <c r="BL1" s="394"/>
      <c r="BM1" s="394"/>
      <c r="BN1" s="394"/>
      <c r="BO1" s="394"/>
      <c r="BP1" s="394"/>
      <c r="BQ1" s="394"/>
      <c r="BR1" s="394"/>
      <c r="BS1" s="394"/>
      <c r="BT1" s="394"/>
      <c r="BU1" s="394"/>
      <c r="BV1" s="394"/>
      <c r="BW1" s="394"/>
      <c r="BX1" s="394"/>
      <c r="BY1" s="394"/>
      <c r="BZ1" s="394"/>
      <c r="CA1" s="394"/>
      <c r="CB1" s="394"/>
      <c r="CC1" s="394"/>
      <c r="CD1" s="394"/>
      <c r="CE1" s="394"/>
      <c r="CF1" s="394"/>
      <c r="CG1" s="394"/>
      <c r="CH1" s="394"/>
      <c r="CI1" s="394"/>
      <c r="CJ1" s="394"/>
      <c r="CK1" s="394"/>
      <c r="CL1" s="394"/>
      <c r="CM1" s="394"/>
      <c r="CN1" s="394"/>
      <c r="CO1" s="394"/>
      <c r="CP1" s="394"/>
      <c r="CQ1" s="394"/>
      <c r="CR1" s="394"/>
      <c r="CS1" s="394"/>
      <c r="CT1" s="394"/>
      <c r="CU1" s="394"/>
      <c r="CV1" s="394"/>
      <c r="CW1" s="394"/>
      <c r="CX1" s="394"/>
      <c r="CY1" s="394"/>
      <c r="CZ1" s="394"/>
      <c r="DA1" s="394"/>
      <c r="DB1" s="394"/>
      <c r="DC1" s="394"/>
      <c r="DD1" s="394"/>
      <c r="DE1" s="394"/>
      <c r="DF1" s="394"/>
      <c r="DG1" s="394"/>
      <c r="DH1" s="394"/>
      <c r="DI1" s="394"/>
      <c r="DJ1" s="186"/>
      <c r="DK1" s="186"/>
      <c r="DL1" s="186"/>
      <c r="DM1" s="186"/>
      <c r="DN1" s="186"/>
      <c r="DO1" s="186"/>
    </row>
    <row r="2" spans="1:119" ht="24.75" thickBot="1">
      <c r="A2" s="185"/>
      <c r="B2" s="188" t="s">
        <v>80</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c r="A3" s="186"/>
      <c r="B3" s="395" t="s">
        <v>81</v>
      </c>
      <c r="C3" s="396"/>
      <c r="D3" s="396"/>
      <c r="E3" s="397"/>
      <c r="F3" s="397"/>
      <c r="G3" s="397"/>
      <c r="H3" s="397"/>
      <c r="I3" s="397"/>
      <c r="J3" s="397"/>
      <c r="K3" s="397"/>
      <c r="L3" s="397" t="s">
        <v>82</v>
      </c>
      <c r="M3" s="397"/>
      <c r="N3" s="397"/>
      <c r="O3" s="397"/>
      <c r="P3" s="397"/>
      <c r="Q3" s="397"/>
      <c r="R3" s="404"/>
      <c r="S3" s="404"/>
      <c r="T3" s="404"/>
      <c r="U3" s="404"/>
      <c r="V3" s="405"/>
      <c r="W3" s="410" t="s">
        <v>83</v>
      </c>
      <c r="X3" s="411"/>
      <c r="Y3" s="411"/>
      <c r="Z3" s="411"/>
      <c r="AA3" s="411"/>
      <c r="AB3" s="396"/>
      <c r="AC3" s="404" t="s">
        <v>84</v>
      </c>
      <c r="AD3" s="411"/>
      <c r="AE3" s="411"/>
      <c r="AF3" s="411"/>
      <c r="AG3" s="411"/>
      <c r="AH3" s="411"/>
      <c r="AI3" s="411"/>
      <c r="AJ3" s="411"/>
      <c r="AK3" s="411"/>
      <c r="AL3" s="416"/>
      <c r="AM3" s="410" t="s">
        <v>85</v>
      </c>
      <c r="AN3" s="411"/>
      <c r="AO3" s="411"/>
      <c r="AP3" s="411"/>
      <c r="AQ3" s="411"/>
      <c r="AR3" s="411"/>
      <c r="AS3" s="411"/>
      <c r="AT3" s="411"/>
      <c r="AU3" s="411"/>
      <c r="AV3" s="411"/>
      <c r="AW3" s="411"/>
      <c r="AX3" s="416"/>
      <c r="AY3" s="419" t="s">
        <v>1</v>
      </c>
      <c r="AZ3" s="420"/>
      <c r="BA3" s="420"/>
      <c r="BB3" s="420"/>
      <c r="BC3" s="420"/>
      <c r="BD3" s="420"/>
      <c r="BE3" s="420"/>
      <c r="BF3" s="420"/>
      <c r="BG3" s="420"/>
      <c r="BH3" s="420"/>
      <c r="BI3" s="420"/>
      <c r="BJ3" s="420"/>
      <c r="BK3" s="420"/>
      <c r="BL3" s="420"/>
      <c r="BM3" s="421"/>
      <c r="BN3" s="410" t="s">
        <v>86</v>
      </c>
      <c r="BO3" s="411"/>
      <c r="BP3" s="411"/>
      <c r="BQ3" s="411"/>
      <c r="BR3" s="411"/>
      <c r="BS3" s="411"/>
      <c r="BT3" s="411"/>
      <c r="BU3" s="416"/>
      <c r="BV3" s="410" t="s">
        <v>87</v>
      </c>
      <c r="BW3" s="411"/>
      <c r="BX3" s="411"/>
      <c r="BY3" s="411"/>
      <c r="BZ3" s="411"/>
      <c r="CA3" s="411"/>
      <c r="CB3" s="411"/>
      <c r="CC3" s="416"/>
      <c r="CD3" s="419" t="s">
        <v>1</v>
      </c>
      <c r="CE3" s="420"/>
      <c r="CF3" s="420"/>
      <c r="CG3" s="420"/>
      <c r="CH3" s="420"/>
      <c r="CI3" s="420"/>
      <c r="CJ3" s="420"/>
      <c r="CK3" s="420"/>
      <c r="CL3" s="420"/>
      <c r="CM3" s="420"/>
      <c r="CN3" s="420"/>
      <c r="CO3" s="420"/>
      <c r="CP3" s="420"/>
      <c r="CQ3" s="420"/>
      <c r="CR3" s="420"/>
      <c r="CS3" s="421"/>
      <c r="CT3" s="410" t="s">
        <v>88</v>
      </c>
      <c r="CU3" s="411"/>
      <c r="CV3" s="411"/>
      <c r="CW3" s="411"/>
      <c r="CX3" s="411"/>
      <c r="CY3" s="411"/>
      <c r="CZ3" s="411"/>
      <c r="DA3" s="416"/>
      <c r="DB3" s="410" t="s">
        <v>89</v>
      </c>
      <c r="DC3" s="411"/>
      <c r="DD3" s="411"/>
      <c r="DE3" s="411"/>
      <c r="DF3" s="411"/>
      <c r="DG3" s="411"/>
      <c r="DH3" s="411"/>
      <c r="DI3" s="416"/>
      <c r="DJ3" s="185"/>
      <c r="DK3" s="185"/>
      <c r="DL3" s="185"/>
      <c r="DM3" s="185"/>
      <c r="DN3" s="185"/>
      <c r="DO3" s="185"/>
    </row>
    <row r="4" spans="1:119" ht="18.75" customHeight="1">
      <c r="A4" s="186"/>
      <c r="B4" s="398"/>
      <c r="C4" s="399"/>
      <c r="D4" s="399"/>
      <c r="E4" s="400"/>
      <c r="F4" s="400"/>
      <c r="G4" s="400"/>
      <c r="H4" s="400"/>
      <c r="I4" s="400"/>
      <c r="J4" s="400"/>
      <c r="K4" s="400"/>
      <c r="L4" s="400"/>
      <c r="M4" s="400"/>
      <c r="N4" s="400"/>
      <c r="O4" s="400"/>
      <c r="P4" s="400"/>
      <c r="Q4" s="400"/>
      <c r="R4" s="406"/>
      <c r="S4" s="406"/>
      <c r="T4" s="406"/>
      <c r="U4" s="406"/>
      <c r="V4" s="407"/>
      <c r="W4" s="412"/>
      <c r="X4" s="413"/>
      <c r="Y4" s="413"/>
      <c r="Z4" s="413"/>
      <c r="AA4" s="413"/>
      <c r="AB4" s="399"/>
      <c r="AC4" s="406"/>
      <c r="AD4" s="413"/>
      <c r="AE4" s="413"/>
      <c r="AF4" s="413"/>
      <c r="AG4" s="413"/>
      <c r="AH4" s="413"/>
      <c r="AI4" s="413"/>
      <c r="AJ4" s="413"/>
      <c r="AK4" s="413"/>
      <c r="AL4" s="417"/>
      <c r="AM4" s="414"/>
      <c r="AN4" s="415"/>
      <c r="AO4" s="415"/>
      <c r="AP4" s="415"/>
      <c r="AQ4" s="415"/>
      <c r="AR4" s="415"/>
      <c r="AS4" s="415"/>
      <c r="AT4" s="415"/>
      <c r="AU4" s="415"/>
      <c r="AV4" s="415"/>
      <c r="AW4" s="415"/>
      <c r="AX4" s="418"/>
      <c r="AY4" s="422" t="s">
        <v>90</v>
      </c>
      <c r="AZ4" s="423"/>
      <c r="BA4" s="423"/>
      <c r="BB4" s="423"/>
      <c r="BC4" s="423"/>
      <c r="BD4" s="423"/>
      <c r="BE4" s="423"/>
      <c r="BF4" s="423"/>
      <c r="BG4" s="423"/>
      <c r="BH4" s="423"/>
      <c r="BI4" s="423"/>
      <c r="BJ4" s="423"/>
      <c r="BK4" s="423"/>
      <c r="BL4" s="423"/>
      <c r="BM4" s="424"/>
      <c r="BN4" s="425">
        <v>7240996</v>
      </c>
      <c r="BO4" s="426"/>
      <c r="BP4" s="426"/>
      <c r="BQ4" s="426"/>
      <c r="BR4" s="426"/>
      <c r="BS4" s="426"/>
      <c r="BT4" s="426"/>
      <c r="BU4" s="427"/>
      <c r="BV4" s="425">
        <v>7227300</v>
      </c>
      <c r="BW4" s="426"/>
      <c r="BX4" s="426"/>
      <c r="BY4" s="426"/>
      <c r="BZ4" s="426"/>
      <c r="CA4" s="426"/>
      <c r="CB4" s="426"/>
      <c r="CC4" s="427"/>
      <c r="CD4" s="428" t="s">
        <v>91</v>
      </c>
      <c r="CE4" s="429"/>
      <c r="CF4" s="429"/>
      <c r="CG4" s="429"/>
      <c r="CH4" s="429"/>
      <c r="CI4" s="429"/>
      <c r="CJ4" s="429"/>
      <c r="CK4" s="429"/>
      <c r="CL4" s="429"/>
      <c r="CM4" s="429"/>
      <c r="CN4" s="429"/>
      <c r="CO4" s="429"/>
      <c r="CP4" s="429"/>
      <c r="CQ4" s="429"/>
      <c r="CR4" s="429"/>
      <c r="CS4" s="430"/>
      <c r="CT4" s="431">
        <v>10.4</v>
      </c>
      <c r="CU4" s="432"/>
      <c r="CV4" s="432"/>
      <c r="CW4" s="432"/>
      <c r="CX4" s="432"/>
      <c r="CY4" s="432"/>
      <c r="CZ4" s="432"/>
      <c r="DA4" s="433"/>
      <c r="DB4" s="431">
        <v>8.1999999999999993</v>
      </c>
      <c r="DC4" s="432"/>
      <c r="DD4" s="432"/>
      <c r="DE4" s="432"/>
      <c r="DF4" s="432"/>
      <c r="DG4" s="432"/>
      <c r="DH4" s="432"/>
      <c r="DI4" s="433"/>
      <c r="DJ4" s="185"/>
      <c r="DK4" s="185"/>
      <c r="DL4" s="185"/>
      <c r="DM4" s="185"/>
      <c r="DN4" s="185"/>
      <c r="DO4" s="185"/>
    </row>
    <row r="5" spans="1:119" ht="18.75" customHeight="1">
      <c r="A5" s="186"/>
      <c r="B5" s="401"/>
      <c r="C5" s="402"/>
      <c r="D5" s="402"/>
      <c r="E5" s="403"/>
      <c r="F5" s="403"/>
      <c r="G5" s="403"/>
      <c r="H5" s="403"/>
      <c r="I5" s="403"/>
      <c r="J5" s="403"/>
      <c r="K5" s="403"/>
      <c r="L5" s="403"/>
      <c r="M5" s="403"/>
      <c r="N5" s="403"/>
      <c r="O5" s="403"/>
      <c r="P5" s="403"/>
      <c r="Q5" s="403"/>
      <c r="R5" s="408"/>
      <c r="S5" s="408"/>
      <c r="T5" s="408"/>
      <c r="U5" s="408"/>
      <c r="V5" s="409"/>
      <c r="W5" s="414"/>
      <c r="X5" s="415"/>
      <c r="Y5" s="415"/>
      <c r="Z5" s="415"/>
      <c r="AA5" s="415"/>
      <c r="AB5" s="402"/>
      <c r="AC5" s="408"/>
      <c r="AD5" s="415"/>
      <c r="AE5" s="415"/>
      <c r="AF5" s="415"/>
      <c r="AG5" s="415"/>
      <c r="AH5" s="415"/>
      <c r="AI5" s="415"/>
      <c r="AJ5" s="415"/>
      <c r="AK5" s="415"/>
      <c r="AL5" s="418"/>
      <c r="AM5" s="434" t="s">
        <v>92</v>
      </c>
      <c r="AN5" s="435"/>
      <c r="AO5" s="435"/>
      <c r="AP5" s="435"/>
      <c r="AQ5" s="435"/>
      <c r="AR5" s="435"/>
      <c r="AS5" s="435"/>
      <c r="AT5" s="436"/>
      <c r="AU5" s="437" t="s">
        <v>93</v>
      </c>
      <c r="AV5" s="438"/>
      <c r="AW5" s="438"/>
      <c r="AX5" s="438"/>
      <c r="AY5" s="439" t="s">
        <v>94</v>
      </c>
      <c r="AZ5" s="440"/>
      <c r="BA5" s="440"/>
      <c r="BB5" s="440"/>
      <c r="BC5" s="440"/>
      <c r="BD5" s="440"/>
      <c r="BE5" s="440"/>
      <c r="BF5" s="440"/>
      <c r="BG5" s="440"/>
      <c r="BH5" s="440"/>
      <c r="BI5" s="440"/>
      <c r="BJ5" s="440"/>
      <c r="BK5" s="440"/>
      <c r="BL5" s="440"/>
      <c r="BM5" s="441"/>
      <c r="BN5" s="388">
        <v>6741845</v>
      </c>
      <c r="BO5" s="389"/>
      <c r="BP5" s="389"/>
      <c r="BQ5" s="389"/>
      <c r="BR5" s="389"/>
      <c r="BS5" s="389"/>
      <c r="BT5" s="389"/>
      <c r="BU5" s="390"/>
      <c r="BV5" s="388">
        <v>6826142</v>
      </c>
      <c r="BW5" s="389"/>
      <c r="BX5" s="389"/>
      <c r="BY5" s="389"/>
      <c r="BZ5" s="389"/>
      <c r="CA5" s="389"/>
      <c r="CB5" s="389"/>
      <c r="CC5" s="390"/>
      <c r="CD5" s="391" t="s">
        <v>95</v>
      </c>
      <c r="CE5" s="392"/>
      <c r="CF5" s="392"/>
      <c r="CG5" s="392"/>
      <c r="CH5" s="392"/>
      <c r="CI5" s="392"/>
      <c r="CJ5" s="392"/>
      <c r="CK5" s="392"/>
      <c r="CL5" s="392"/>
      <c r="CM5" s="392"/>
      <c r="CN5" s="392"/>
      <c r="CO5" s="392"/>
      <c r="CP5" s="392"/>
      <c r="CQ5" s="392"/>
      <c r="CR5" s="392"/>
      <c r="CS5" s="393"/>
      <c r="CT5" s="385">
        <v>91.9</v>
      </c>
      <c r="CU5" s="386"/>
      <c r="CV5" s="386"/>
      <c r="CW5" s="386"/>
      <c r="CX5" s="386"/>
      <c r="CY5" s="386"/>
      <c r="CZ5" s="386"/>
      <c r="DA5" s="387"/>
      <c r="DB5" s="385">
        <v>90.5</v>
      </c>
      <c r="DC5" s="386"/>
      <c r="DD5" s="386"/>
      <c r="DE5" s="386"/>
      <c r="DF5" s="386"/>
      <c r="DG5" s="386"/>
      <c r="DH5" s="386"/>
      <c r="DI5" s="387"/>
      <c r="DJ5" s="185"/>
      <c r="DK5" s="185"/>
      <c r="DL5" s="185"/>
      <c r="DM5" s="185"/>
      <c r="DN5" s="185"/>
      <c r="DO5" s="185"/>
    </row>
    <row r="6" spans="1:119" ht="18.75" customHeight="1">
      <c r="A6" s="186"/>
      <c r="B6" s="442" t="s">
        <v>96</v>
      </c>
      <c r="C6" s="443"/>
      <c r="D6" s="443"/>
      <c r="E6" s="444"/>
      <c r="F6" s="444"/>
      <c r="G6" s="444"/>
      <c r="H6" s="444"/>
      <c r="I6" s="444"/>
      <c r="J6" s="444"/>
      <c r="K6" s="444"/>
      <c r="L6" s="444" t="s">
        <v>97</v>
      </c>
      <c r="M6" s="444"/>
      <c r="N6" s="444"/>
      <c r="O6" s="444"/>
      <c r="P6" s="444"/>
      <c r="Q6" s="444"/>
      <c r="R6" s="448"/>
      <c r="S6" s="448"/>
      <c r="T6" s="448"/>
      <c r="U6" s="448"/>
      <c r="V6" s="449"/>
      <c r="W6" s="452" t="s">
        <v>98</v>
      </c>
      <c r="X6" s="453"/>
      <c r="Y6" s="453"/>
      <c r="Z6" s="453"/>
      <c r="AA6" s="453"/>
      <c r="AB6" s="443"/>
      <c r="AC6" s="456" t="s">
        <v>99</v>
      </c>
      <c r="AD6" s="457"/>
      <c r="AE6" s="457"/>
      <c r="AF6" s="457"/>
      <c r="AG6" s="457"/>
      <c r="AH6" s="457"/>
      <c r="AI6" s="457"/>
      <c r="AJ6" s="457"/>
      <c r="AK6" s="457"/>
      <c r="AL6" s="458"/>
      <c r="AM6" s="434" t="s">
        <v>100</v>
      </c>
      <c r="AN6" s="435"/>
      <c r="AO6" s="435"/>
      <c r="AP6" s="435"/>
      <c r="AQ6" s="435"/>
      <c r="AR6" s="435"/>
      <c r="AS6" s="435"/>
      <c r="AT6" s="436"/>
      <c r="AU6" s="437" t="s">
        <v>101</v>
      </c>
      <c r="AV6" s="438"/>
      <c r="AW6" s="438"/>
      <c r="AX6" s="438"/>
      <c r="AY6" s="439" t="s">
        <v>102</v>
      </c>
      <c r="AZ6" s="440"/>
      <c r="BA6" s="440"/>
      <c r="BB6" s="440"/>
      <c r="BC6" s="440"/>
      <c r="BD6" s="440"/>
      <c r="BE6" s="440"/>
      <c r="BF6" s="440"/>
      <c r="BG6" s="440"/>
      <c r="BH6" s="440"/>
      <c r="BI6" s="440"/>
      <c r="BJ6" s="440"/>
      <c r="BK6" s="440"/>
      <c r="BL6" s="440"/>
      <c r="BM6" s="441"/>
      <c r="BN6" s="388">
        <v>499151</v>
      </c>
      <c r="BO6" s="389"/>
      <c r="BP6" s="389"/>
      <c r="BQ6" s="389"/>
      <c r="BR6" s="389"/>
      <c r="BS6" s="389"/>
      <c r="BT6" s="389"/>
      <c r="BU6" s="390"/>
      <c r="BV6" s="388">
        <v>401158</v>
      </c>
      <c r="BW6" s="389"/>
      <c r="BX6" s="389"/>
      <c r="BY6" s="389"/>
      <c r="BZ6" s="389"/>
      <c r="CA6" s="389"/>
      <c r="CB6" s="389"/>
      <c r="CC6" s="390"/>
      <c r="CD6" s="391" t="s">
        <v>103</v>
      </c>
      <c r="CE6" s="392"/>
      <c r="CF6" s="392"/>
      <c r="CG6" s="392"/>
      <c r="CH6" s="392"/>
      <c r="CI6" s="392"/>
      <c r="CJ6" s="392"/>
      <c r="CK6" s="392"/>
      <c r="CL6" s="392"/>
      <c r="CM6" s="392"/>
      <c r="CN6" s="392"/>
      <c r="CO6" s="392"/>
      <c r="CP6" s="392"/>
      <c r="CQ6" s="392"/>
      <c r="CR6" s="392"/>
      <c r="CS6" s="393"/>
      <c r="CT6" s="465">
        <v>91.9</v>
      </c>
      <c r="CU6" s="466"/>
      <c r="CV6" s="466"/>
      <c r="CW6" s="466"/>
      <c r="CX6" s="466"/>
      <c r="CY6" s="466"/>
      <c r="CZ6" s="466"/>
      <c r="DA6" s="467"/>
      <c r="DB6" s="465">
        <v>90.5</v>
      </c>
      <c r="DC6" s="466"/>
      <c r="DD6" s="466"/>
      <c r="DE6" s="466"/>
      <c r="DF6" s="466"/>
      <c r="DG6" s="466"/>
      <c r="DH6" s="466"/>
      <c r="DI6" s="467"/>
      <c r="DJ6" s="185"/>
      <c r="DK6" s="185"/>
      <c r="DL6" s="185"/>
      <c r="DM6" s="185"/>
      <c r="DN6" s="185"/>
      <c r="DO6" s="185"/>
    </row>
    <row r="7" spans="1:119" ht="18.75" customHeight="1">
      <c r="A7" s="186"/>
      <c r="B7" s="398"/>
      <c r="C7" s="399"/>
      <c r="D7" s="399"/>
      <c r="E7" s="400"/>
      <c r="F7" s="400"/>
      <c r="G7" s="400"/>
      <c r="H7" s="400"/>
      <c r="I7" s="400"/>
      <c r="J7" s="400"/>
      <c r="K7" s="400"/>
      <c r="L7" s="400"/>
      <c r="M7" s="400"/>
      <c r="N7" s="400"/>
      <c r="O7" s="400"/>
      <c r="P7" s="400"/>
      <c r="Q7" s="400"/>
      <c r="R7" s="406"/>
      <c r="S7" s="406"/>
      <c r="T7" s="406"/>
      <c r="U7" s="406"/>
      <c r="V7" s="407"/>
      <c r="W7" s="412"/>
      <c r="X7" s="413"/>
      <c r="Y7" s="413"/>
      <c r="Z7" s="413"/>
      <c r="AA7" s="413"/>
      <c r="AB7" s="399"/>
      <c r="AC7" s="459"/>
      <c r="AD7" s="460"/>
      <c r="AE7" s="460"/>
      <c r="AF7" s="460"/>
      <c r="AG7" s="460"/>
      <c r="AH7" s="460"/>
      <c r="AI7" s="460"/>
      <c r="AJ7" s="460"/>
      <c r="AK7" s="460"/>
      <c r="AL7" s="461"/>
      <c r="AM7" s="434" t="s">
        <v>104</v>
      </c>
      <c r="AN7" s="435"/>
      <c r="AO7" s="435"/>
      <c r="AP7" s="435"/>
      <c r="AQ7" s="435"/>
      <c r="AR7" s="435"/>
      <c r="AS7" s="435"/>
      <c r="AT7" s="436"/>
      <c r="AU7" s="437" t="s">
        <v>93</v>
      </c>
      <c r="AV7" s="438"/>
      <c r="AW7" s="438"/>
      <c r="AX7" s="438"/>
      <c r="AY7" s="439" t="s">
        <v>105</v>
      </c>
      <c r="AZ7" s="440"/>
      <c r="BA7" s="440"/>
      <c r="BB7" s="440"/>
      <c r="BC7" s="440"/>
      <c r="BD7" s="440"/>
      <c r="BE7" s="440"/>
      <c r="BF7" s="440"/>
      <c r="BG7" s="440"/>
      <c r="BH7" s="440"/>
      <c r="BI7" s="440"/>
      <c r="BJ7" s="440"/>
      <c r="BK7" s="440"/>
      <c r="BL7" s="440"/>
      <c r="BM7" s="441"/>
      <c r="BN7" s="388">
        <v>9680</v>
      </c>
      <c r="BO7" s="389"/>
      <c r="BP7" s="389"/>
      <c r="BQ7" s="389"/>
      <c r="BR7" s="389"/>
      <c r="BS7" s="389"/>
      <c r="BT7" s="389"/>
      <c r="BU7" s="390"/>
      <c r="BV7" s="388">
        <v>6142</v>
      </c>
      <c r="BW7" s="389"/>
      <c r="BX7" s="389"/>
      <c r="BY7" s="389"/>
      <c r="BZ7" s="389"/>
      <c r="CA7" s="389"/>
      <c r="CB7" s="389"/>
      <c r="CC7" s="390"/>
      <c r="CD7" s="391" t="s">
        <v>106</v>
      </c>
      <c r="CE7" s="392"/>
      <c r="CF7" s="392"/>
      <c r="CG7" s="392"/>
      <c r="CH7" s="392"/>
      <c r="CI7" s="392"/>
      <c r="CJ7" s="392"/>
      <c r="CK7" s="392"/>
      <c r="CL7" s="392"/>
      <c r="CM7" s="392"/>
      <c r="CN7" s="392"/>
      <c r="CO7" s="392"/>
      <c r="CP7" s="392"/>
      <c r="CQ7" s="392"/>
      <c r="CR7" s="392"/>
      <c r="CS7" s="393"/>
      <c r="CT7" s="388">
        <v>4693927</v>
      </c>
      <c r="CU7" s="389"/>
      <c r="CV7" s="389"/>
      <c r="CW7" s="389"/>
      <c r="CX7" s="389"/>
      <c r="CY7" s="389"/>
      <c r="CZ7" s="389"/>
      <c r="DA7" s="390"/>
      <c r="DB7" s="388">
        <v>4831869</v>
      </c>
      <c r="DC7" s="389"/>
      <c r="DD7" s="389"/>
      <c r="DE7" s="389"/>
      <c r="DF7" s="389"/>
      <c r="DG7" s="389"/>
      <c r="DH7" s="389"/>
      <c r="DI7" s="390"/>
      <c r="DJ7" s="185"/>
      <c r="DK7" s="185"/>
      <c r="DL7" s="185"/>
      <c r="DM7" s="185"/>
      <c r="DN7" s="185"/>
      <c r="DO7" s="185"/>
    </row>
    <row r="8" spans="1:119" ht="18.75" customHeight="1" thickBot="1">
      <c r="A8" s="186"/>
      <c r="B8" s="445"/>
      <c r="C8" s="446"/>
      <c r="D8" s="446"/>
      <c r="E8" s="447"/>
      <c r="F8" s="447"/>
      <c r="G8" s="447"/>
      <c r="H8" s="447"/>
      <c r="I8" s="447"/>
      <c r="J8" s="447"/>
      <c r="K8" s="447"/>
      <c r="L8" s="447"/>
      <c r="M8" s="447"/>
      <c r="N8" s="447"/>
      <c r="O8" s="447"/>
      <c r="P8" s="447"/>
      <c r="Q8" s="447"/>
      <c r="R8" s="450"/>
      <c r="S8" s="450"/>
      <c r="T8" s="450"/>
      <c r="U8" s="450"/>
      <c r="V8" s="451"/>
      <c r="W8" s="454"/>
      <c r="X8" s="455"/>
      <c r="Y8" s="455"/>
      <c r="Z8" s="455"/>
      <c r="AA8" s="455"/>
      <c r="AB8" s="446"/>
      <c r="AC8" s="462"/>
      <c r="AD8" s="463"/>
      <c r="AE8" s="463"/>
      <c r="AF8" s="463"/>
      <c r="AG8" s="463"/>
      <c r="AH8" s="463"/>
      <c r="AI8" s="463"/>
      <c r="AJ8" s="463"/>
      <c r="AK8" s="463"/>
      <c r="AL8" s="464"/>
      <c r="AM8" s="434" t="s">
        <v>107</v>
      </c>
      <c r="AN8" s="435"/>
      <c r="AO8" s="435"/>
      <c r="AP8" s="435"/>
      <c r="AQ8" s="435"/>
      <c r="AR8" s="435"/>
      <c r="AS8" s="435"/>
      <c r="AT8" s="436"/>
      <c r="AU8" s="437" t="s">
        <v>108</v>
      </c>
      <c r="AV8" s="438"/>
      <c r="AW8" s="438"/>
      <c r="AX8" s="438"/>
      <c r="AY8" s="439" t="s">
        <v>109</v>
      </c>
      <c r="AZ8" s="440"/>
      <c r="BA8" s="440"/>
      <c r="BB8" s="440"/>
      <c r="BC8" s="440"/>
      <c r="BD8" s="440"/>
      <c r="BE8" s="440"/>
      <c r="BF8" s="440"/>
      <c r="BG8" s="440"/>
      <c r="BH8" s="440"/>
      <c r="BI8" s="440"/>
      <c r="BJ8" s="440"/>
      <c r="BK8" s="440"/>
      <c r="BL8" s="440"/>
      <c r="BM8" s="441"/>
      <c r="BN8" s="388">
        <v>489471</v>
      </c>
      <c r="BO8" s="389"/>
      <c r="BP8" s="389"/>
      <c r="BQ8" s="389"/>
      <c r="BR8" s="389"/>
      <c r="BS8" s="389"/>
      <c r="BT8" s="389"/>
      <c r="BU8" s="390"/>
      <c r="BV8" s="388">
        <v>395016</v>
      </c>
      <c r="BW8" s="389"/>
      <c r="BX8" s="389"/>
      <c r="BY8" s="389"/>
      <c r="BZ8" s="389"/>
      <c r="CA8" s="389"/>
      <c r="CB8" s="389"/>
      <c r="CC8" s="390"/>
      <c r="CD8" s="391" t="s">
        <v>110</v>
      </c>
      <c r="CE8" s="392"/>
      <c r="CF8" s="392"/>
      <c r="CG8" s="392"/>
      <c r="CH8" s="392"/>
      <c r="CI8" s="392"/>
      <c r="CJ8" s="392"/>
      <c r="CK8" s="392"/>
      <c r="CL8" s="392"/>
      <c r="CM8" s="392"/>
      <c r="CN8" s="392"/>
      <c r="CO8" s="392"/>
      <c r="CP8" s="392"/>
      <c r="CQ8" s="392"/>
      <c r="CR8" s="392"/>
      <c r="CS8" s="393"/>
      <c r="CT8" s="468">
        <v>1.1100000000000001</v>
      </c>
      <c r="CU8" s="469"/>
      <c r="CV8" s="469"/>
      <c r="CW8" s="469"/>
      <c r="CX8" s="469"/>
      <c r="CY8" s="469"/>
      <c r="CZ8" s="469"/>
      <c r="DA8" s="470"/>
      <c r="DB8" s="468">
        <v>1.1200000000000001</v>
      </c>
      <c r="DC8" s="469"/>
      <c r="DD8" s="469"/>
      <c r="DE8" s="469"/>
      <c r="DF8" s="469"/>
      <c r="DG8" s="469"/>
      <c r="DH8" s="469"/>
      <c r="DI8" s="470"/>
      <c r="DJ8" s="185"/>
      <c r="DK8" s="185"/>
      <c r="DL8" s="185"/>
      <c r="DM8" s="185"/>
      <c r="DN8" s="185"/>
      <c r="DO8" s="185"/>
    </row>
    <row r="9" spans="1:119" ht="18.75" customHeight="1" thickBot="1">
      <c r="A9" s="186"/>
      <c r="B9" s="419" t="s">
        <v>111</v>
      </c>
      <c r="C9" s="420"/>
      <c r="D9" s="420"/>
      <c r="E9" s="420"/>
      <c r="F9" s="420"/>
      <c r="G9" s="420"/>
      <c r="H9" s="420"/>
      <c r="I9" s="420"/>
      <c r="J9" s="420"/>
      <c r="K9" s="471"/>
      <c r="L9" s="472" t="s">
        <v>112</v>
      </c>
      <c r="M9" s="473"/>
      <c r="N9" s="473"/>
      <c r="O9" s="473"/>
      <c r="P9" s="473"/>
      <c r="Q9" s="474"/>
      <c r="R9" s="475">
        <v>14040</v>
      </c>
      <c r="S9" s="476"/>
      <c r="T9" s="476"/>
      <c r="U9" s="476"/>
      <c r="V9" s="477"/>
      <c r="W9" s="410" t="s">
        <v>113</v>
      </c>
      <c r="X9" s="411"/>
      <c r="Y9" s="411"/>
      <c r="Z9" s="411"/>
      <c r="AA9" s="411"/>
      <c r="AB9" s="411"/>
      <c r="AC9" s="411"/>
      <c r="AD9" s="411"/>
      <c r="AE9" s="411"/>
      <c r="AF9" s="411"/>
      <c r="AG9" s="411"/>
      <c r="AH9" s="411"/>
      <c r="AI9" s="411"/>
      <c r="AJ9" s="411"/>
      <c r="AK9" s="411"/>
      <c r="AL9" s="416"/>
      <c r="AM9" s="434" t="s">
        <v>114</v>
      </c>
      <c r="AN9" s="435"/>
      <c r="AO9" s="435"/>
      <c r="AP9" s="435"/>
      <c r="AQ9" s="435"/>
      <c r="AR9" s="435"/>
      <c r="AS9" s="435"/>
      <c r="AT9" s="436"/>
      <c r="AU9" s="437" t="s">
        <v>93</v>
      </c>
      <c r="AV9" s="438"/>
      <c r="AW9" s="438"/>
      <c r="AX9" s="438"/>
      <c r="AY9" s="439" t="s">
        <v>115</v>
      </c>
      <c r="AZ9" s="440"/>
      <c r="BA9" s="440"/>
      <c r="BB9" s="440"/>
      <c r="BC9" s="440"/>
      <c r="BD9" s="440"/>
      <c r="BE9" s="440"/>
      <c r="BF9" s="440"/>
      <c r="BG9" s="440"/>
      <c r="BH9" s="440"/>
      <c r="BI9" s="440"/>
      <c r="BJ9" s="440"/>
      <c r="BK9" s="440"/>
      <c r="BL9" s="440"/>
      <c r="BM9" s="441"/>
      <c r="BN9" s="388">
        <v>94455</v>
      </c>
      <c r="BO9" s="389"/>
      <c r="BP9" s="389"/>
      <c r="BQ9" s="389"/>
      <c r="BR9" s="389"/>
      <c r="BS9" s="389"/>
      <c r="BT9" s="389"/>
      <c r="BU9" s="390"/>
      <c r="BV9" s="388">
        <v>62964</v>
      </c>
      <c r="BW9" s="389"/>
      <c r="BX9" s="389"/>
      <c r="BY9" s="389"/>
      <c r="BZ9" s="389"/>
      <c r="CA9" s="389"/>
      <c r="CB9" s="389"/>
      <c r="CC9" s="390"/>
      <c r="CD9" s="391" t="s">
        <v>116</v>
      </c>
      <c r="CE9" s="392"/>
      <c r="CF9" s="392"/>
      <c r="CG9" s="392"/>
      <c r="CH9" s="392"/>
      <c r="CI9" s="392"/>
      <c r="CJ9" s="392"/>
      <c r="CK9" s="392"/>
      <c r="CL9" s="392"/>
      <c r="CM9" s="392"/>
      <c r="CN9" s="392"/>
      <c r="CO9" s="392"/>
      <c r="CP9" s="392"/>
      <c r="CQ9" s="392"/>
      <c r="CR9" s="392"/>
      <c r="CS9" s="393"/>
      <c r="CT9" s="385">
        <v>6.5</v>
      </c>
      <c r="CU9" s="386"/>
      <c r="CV9" s="386"/>
      <c r="CW9" s="386"/>
      <c r="CX9" s="386"/>
      <c r="CY9" s="386"/>
      <c r="CZ9" s="386"/>
      <c r="DA9" s="387"/>
      <c r="DB9" s="385">
        <v>6.3</v>
      </c>
      <c r="DC9" s="386"/>
      <c r="DD9" s="386"/>
      <c r="DE9" s="386"/>
      <c r="DF9" s="386"/>
      <c r="DG9" s="386"/>
      <c r="DH9" s="386"/>
      <c r="DI9" s="387"/>
      <c r="DJ9" s="185"/>
      <c r="DK9" s="185"/>
      <c r="DL9" s="185"/>
      <c r="DM9" s="185"/>
      <c r="DN9" s="185"/>
      <c r="DO9" s="185"/>
    </row>
    <row r="10" spans="1:119" ht="18.75" customHeight="1" thickBot="1">
      <c r="A10" s="186"/>
      <c r="B10" s="419"/>
      <c r="C10" s="420"/>
      <c r="D10" s="420"/>
      <c r="E10" s="420"/>
      <c r="F10" s="420"/>
      <c r="G10" s="420"/>
      <c r="H10" s="420"/>
      <c r="I10" s="420"/>
      <c r="J10" s="420"/>
      <c r="K10" s="471"/>
      <c r="L10" s="478" t="s">
        <v>117</v>
      </c>
      <c r="M10" s="435"/>
      <c r="N10" s="435"/>
      <c r="O10" s="435"/>
      <c r="P10" s="435"/>
      <c r="Q10" s="436"/>
      <c r="R10" s="479">
        <v>13724</v>
      </c>
      <c r="S10" s="480"/>
      <c r="T10" s="480"/>
      <c r="U10" s="480"/>
      <c r="V10" s="481"/>
      <c r="W10" s="412"/>
      <c r="X10" s="413"/>
      <c r="Y10" s="413"/>
      <c r="Z10" s="413"/>
      <c r="AA10" s="413"/>
      <c r="AB10" s="413"/>
      <c r="AC10" s="413"/>
      <c r="AD10" s="413"/>
      <c r="AE10" s="413"/>
      <c r="AF10" s="413"/>
      <c r="AG10" s="413"/>
      <c r="AH10" s="413"/>
      <c r="AI10" s="413"/>
      <c r="AJ10" s="413"/>
      <c r="AK10" s="413"/>
      <c r="AL10" s="417"/>
      <c r="AM10" s="434" t="s">
        <v>118</v>
      </c>
      <c r="AN10" s="435"/>
      <c r="AO10" s="435"/>
      <c r="AP10" s="435"/>
      <c r="AQ10" s="435"/>
      <c r="AR10" s="435"/>
      <c r="AS10" s="435"/>
      <c r="AT10" s="436"/>
      <c r="AU10" s="437" t="s">
        <v>119</v>
      </c>
      <c r="AV10" s="438"/>
      <c r="AW10" s="438"/>
      <c r="AX10" s="438"/>
      <c r="AY10" s="439" t="s">
        <v>120</v>
      </c>
      <c r="AZ10" s="440"/>
      <c r="BA10" s="440"/>
      <c r="BB10" s="440"/>
      <c r="BC10" s="440"/>
      <c r="BD10" s="440"/>
      <c r="BE10" s="440"/>
      <c r="BF10" s="440"/>
      <c r="BG10" s="440"/>
      <c r="BH10" s="440"/>
      <c r="BI10" s="440"/>
      <c r="BJ10" s="440"/>
      <c r="BK10" s="440"/>
      <c r="BL10" s="440"/>
      <c r="BM10" s="441"/>
      <c r="BN10" s="388">
        <v>42</v>
      </c>
      <c r="BO10" s="389"/>
      <c r="BP10" s="389"/>
      <c r="BQ10" s="389"/>
      <c r="BR10" s="389"/>
      <c r="BS10" s="389"/>
      <c r="BT10" s="389"/>
      <c r="BU10" s="390"/>
      <c r="BV10" s="388">
        <v>25045</v>
      </c>
      <c r="BW10" s="389"/>
      <c r="BX10" s="389"/>
      <c r="BY10" s="389"/>
      <c r="BZ10" s="389"/>
      <c r="CA10" s="389"/>
      <c r="CB10" s="389"/>
      <c r="CC10" s="390"/>
      <c r="CD10" s="190" t="s">
        <v>121</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c r="A11" s="186"/>
      <c r="B11" s="419"/>
      <c r="C11" s="420"/>
      <c r="D11" s="420"/>
      <c r="E11" s="420"/>
      <c r="F11" s="420"/>
      <c r="G11" s="420"/>
      <c r="H11" s="420"/>
      <c r="I11" s="420"/>
      <c r="J11" s="420"/>
      <c r="K11" s="471"/>
      <c r="L11" s="482" t="s">
        <v>122</v>
      </c>
      <c r="M11" s="483"/>
      <c r="N11" s="483"/>
      <c r="O11" s="483"/>
      <c r="P11" s="483"/>
      <c r="Q11" s="484"/>
      <c r="R11" s="485" t="s">
        <v>123</v>
      </c>
      <c r="S11" s="486"/>
      <c r="T11" s="486"/>
      <c r="U11" s="486"/>
      <c r="V11" s="487"/>
      <c r="W11" s="412"/>
      <c r="X11" s="413"/>
      <c r="Y11" s="413"/>
      <c r="Z11" s="413"/>
      <c r="AA11" s="413"/>
      <c r="AB11" s="413"/>
      <c r="AC11" s="413"/>
      <c r="AD11" s="413"/>
      <c r="AE11" s="413"/>
      <c r="AF11" s="413"/>
      <c r="AG11" s="413"/>
      <c r="AH11" s="413"/>
      <c r="AI11" s="413"/>
      <c r="AJ11" s="413"/>
      <c r="AK11" s="413"/>
      <c r="AL11" s="417"/>
      <c r="AM11" s="434" t="s">
        <v>124</v>
      </c>
      <c r="AN11" s="435"/>
      <c r="AO11" s="435"/>
      <c r="AP11" s="435"/>
      <c r="AQ11" s="435"/>
      <c r="AR11" s="435"/>
      <c r="AS11" s="435"/>
      <c r="AT11" s="436"/>
      <c r="AU11" s="437" t="s">
        <v>108</v>
      </c>
      <c r="AV11" s="438"/>
      <c r="AW11" s="438"/>
      <c r="AX11" s="438"/>
      <c r="AY11" s="439" t="s">
        <v>125</v>
      </c>
      <c r="AZ11" s="440"/>
      <c r="BA11" s="440"/>
      <c r="BB11" s="440"/>
      <c r="BC11" s="440"/>
      <c r="BD11" s="440"/>
      <c r="BE11" s="440"/>
      <c r="BF11" s="440"/>
      <c r="BG11" s="440"/>
      <c r="BH11" s="440"/>
      <c r="BI11" s="440"/>
      <c r="BJ11" s="440"/>
      <c r="BK11" s="440"/>
      <c r="BL11" s="440"/>
      <c r="BM11" s="441"/>
      <c r="BN11" s="388">
        <v>0</v>
      </c>
      <c r="BO11" s="389"/>
      <c r="BP11" s="389"/>
      <c r="BQ11" s="389"/>
      <c r="BR11" s="389"/>
      <c r="BS11" s="389"/>
      <c r="BT11" s="389"/>
      <c r="BU11" s="390"/>
      <c r="BV11" s="388">
        <v>0</v>
      </c>
      <c r="BW11" s="389"/>
      <c r="BX11" s="389"/>
      <c r="BY11" s="389"/>
      <c r="BZ11" s="389"/>
      <c r="CA11" s="389"/>
      <c r="CB11" s="389"/>
      <c r="CC11" s="390"/>
      <c r="CD11" s="391" t="s">
        <v>126</v>
      </c>
      <c r="CE11" s="392"/>
      <c r="CF11" s="392"/>
      <c r="CG11" s="392"/>
      <c r="CH11" s="392"/>
      <c r="CI11" s="392"/>
      <c r="CJ11" s="392"/>
      <c r="CK11" s="392"/>
      <c r="CL11" s="392"/>
      <c r="CM11" s="392"/>
      <c r="CN11" s="392"/>
      <c r="CO11" s="392"/>
      <c r="CP11" s="392"/>
      <c r="CQ11" s="392"/>
      <c r="CR11" s="392"/>
      <c r="CS11" s="393"/>
      <c r="CT11" s="468" t="s">
        <v>127</v>
      </c>
      <c r="CU11" s="469"/>
      <c r="CV11" s="469"/>
      <c r="CW11" s="469"/>
      <c r="CX11" s="469"/>
      <c r="CY11" s="469"/>
      <c r="CZ11" s="469"/>
      <c r="DA11" s="470"/>
      <c r="DB11" s="468" t="s">
        <v>128</v>
      </c>
      <c r="DC11" s="469"/>
      <c r="DD11" s="469"/>
      <c r="DE11" s="469"/>
      <c r="DF11" s="469"/>
      <c r="DG11" s="469"/>
      <c r="DH11" s="469"/>
      <c r="DI11" s="470"/>
      <c r="DJ11" s="185"/>
      <c r="DK11" s="185"/>
      <c r="DL11" s="185"/>
      <c r="DM11" s="185"/>
      <c r="DN11" s="185"/>
      <c r="DO11" s="185"/>
    </row>
    <row r="12" spans="1:119" ht="18.75" customHeight="1">
      <c r="A12" s="186"/>
      <c r="B12" s="508" t="s">
        <v>129</v>
      </c>
      <c r="C12" s="509"/>
      <c r="D12" s="509"/>
      <c r="E12" s="509"/>
      <c r="F12" s="509"/>
      <c r="G12" s="509"/>
      <c r="H12" s="509"/>
      <c r="I12" s="509"/>
      <c r="J12" s="509"/>
      <c r="K12" s="510"/>
      <c r="L12" s="517" t="s">
        <v>130</v>
      </c>
      <c r="M12" s="518"/>
      <c r="N12" s="518"/>
      <c r="O12" s="518"/>
      <c r="P12" s="518"/>
      <c r="Q12" s="519"/>
      <c r="R12" s="520">
        <v>14365</v>
      </c>
      <c r="S12" s="521"/>
      <c r="T12" s="521"/>
      <c r="U12" s="521"/>
      <c r="V12" s="522"/>
      <c r="W12" s="523" t="s">
        <v>1</v>
      </c>
      <c r="X12" s="438"/>
      <c r="Y12" s="438"/>
      <c r="Z12" s="438"/>
      <c r="AA12" s="438"/>
      <c r="AB12" s="524"/>
      <c r="AC12" s="437" t="s">
        <v>131</v>
      </c>
      <c r="AD12" s="438"/>
      <c r="AE12" s="438"/>
      <c r="AF12" s="438"/>
      <c r="AG12" s="524"/>
      <c r="AH12" s="437" t="s">
        <v>132</v>
      </c>
      <c r="AI12" s="438"/>
      <c r="AJ12" s="438"/>
      <c r="AK12" s="438"/>
      <c r="AL12" s="525"/>
      <c r="AM12" s="434" t="s">
        <v>133</v>
      </c>
      <c r="AN12" s="435"/>
      <c r="AO12" s="435"/>
      <c r="AP12" s="435"/>
      <c r="AQ12" s="435"/>
      <c r="AR12" s="435"/>
      <c r="AS12" s="435"/>
      <c r="AT12" s="436"/>
      <c r="AU12" s="437" t="s">
        <v>108</v>
      </c>
      <c r="AV12" s="438"/>
      <c r="AW12" s="438"/>
      <c r="AX12" s="438"/>
      <c r="AY12" s="439" t="s">
        <v>134</v>
      </c>
      <c r="AZ12" s="440"/>
      <c r="BA12" s="440"/>
      <c r="BB12" s="440"/>
      <c r="BC12" s="440"/>
      <c r="BD12" s="440"/>
      <c r="BE12" s="440"/>
      <c r="BF12" s="440"/>
      <c r="BG12" s="440"/>
      <c r="BH12" s="440"/>
      <c r="BI12" s="440"/>
      <c r="BJ12" s="440"/>
      <c r="BK12" s="440"/>
      <c r="BL12" s="440"/>
      <c r="BM12" s="441"/>
      <c r="BN12" s="388">
        <v>52000</v>
      </c>
      <c r="BO12" s="389"/>
      <c r="BP12" s="389"/>
      <c r="BQ12" s="389"/>
      <c r="BR12" s="389"/>
      <c r="BS12" s="389"/>
      <c r="BT12" s="389"/>
      <c r="BU12" s="390"/>
      <c r="BV12" s="388">
        <v>70000</v>
      </c>
      <c r="BW12" s="389"/>
      <c r="BX12" s="389"/>
      <c r="BY12" s="389"/>
      <c r="BZ12" s="389"/>
      <c r="CA12" s="389"/>
      <c r="CB12" s="389"/>
      <c r="CC12" s="390"/>
      <c r="CD12" s="391" t="s">
        <v>135</v>
      </c>
      <c r="CE12" s="392"/>
      <c r="CF12" s="392"/>
      <c r="CG12" s="392"/>
      <c r="CH12" s="392"/>
      <c r="CI12" s="392"/>
      <c r="CJ12" s="392"/>
      <c r="CK12" s="392"/>
      <c r="CL12" s="392"/>
      <c r="CM12" s="392"/>
      <c r="CN12" s="392"/>
      <c r="CO12" s="392"/>
      <c r="CP12" s="392"/>
      <c r="CQ12" s="392"/>
      <c r="CR12" s="392"/>
      <c r="CS12" s="393"/>
      <c r="CT12" s="468" t="s">
        <v>136</v>
      </c>
      <c r="CU12" s="469"/>
      <c r="CV12" s="469"/>
      <c r="CW12" s="469"/>
      <c r="CX12" s="469"/>
      <c r="CY12" s="469"/>
      <c r="CZ12" s="469"/>
      <c r="DA12" s="470"/>
      <c r="DB12" s="468" t="s">
        <v>137</v>
      </c>
      <c r="DC12" s="469"/>
      <c r="DD12" s="469"/>
      <c r="DE12" s="469"/>
      <c r="DF12" s="469"/>
      <c r="DG12" s="469"/>
      <c r="DH12" s="469"/>
      <c r="DI12" s="470"/>
      <c r="DJ12" s="185"/>
      <c r="DK12" s="185"/>
      <c r="DL12" s="185"/>
      <c r="DM12" s="185"/>
      <c r="DN12" s="185"/>
      <c r="DO12" s="185"/>
    </row>
    <row r="13" spans="1:119" ht="18.75" customHeight="1">
      <c r="A13" s="186"/>
      <c r="B13" s="511"/>
      <c r="C13" s="512"/>
      <c r="D13" s="512"/>
      <c r="E13" s="512"/>
      <c r="F13" s="512"/>
      <c r="G13" s="512"/>
      <c r="H13" s="512"/>
      <c r="I13" s="512"/>
      <c r="J13" s="512"/>
      <c r="K13" s="513"/>
      <c r="L13" s="196"/>
      <c r="M13" s="488" t="s">
        <v>138</v>
      </c>
      <c r="N13" s="489"/>
      <c r="O13" s="489"/>
      <c r="P13" s="489"/>
      <c r="Q13" s="490"/>
      <c r="R13" s="491">
        <v>14147</v>
      </c>
      <c r="S13" s="492"/>
      <c r="T13" s="492"/>
      <c r="U13" s="492"/>
      <c r="V13" s="493"/>
      <c r="W13" s="452" t="s">
        <v>139</v>
      </c>
      <c r="X13" s="453"/>
      <c r="Y13" s="453"/>
      <c r="Z13" s="453"/>
      <c r="AA13" s="453"/>
      <c r="AB13" s="443"/>
      <c r="AC13" s="479">
        <v>666</v>
      </c>
      <c r="AD13" s="480"/>
      <c r="AE13" s="480"/>
      <c r="AF13" s="480"/>
      <c r="AG13" s="494"/>
      <c r="AH13" s="479">
        <v>639</v>
      </c>
      <c r="AI13" s="480"/>
      <c r="AJ13" s="480"/>
      <c r="AK13" s="480"/>
      <c r="AL13" s="481"/>
      <c r="AM13" s="434" t="s">
        <v>140</v>
      </c>
      <c r="AN13" s="435"/>
      <c r="AO13" s="435"/>
      <c r="AP13" s="435"/>
      <c r="AQ13" s="435"/>
      <c r="AR13" s="435"/>
      <c r="AS13" s="435"/>
      <c r="AT13" s="436"/>
      <c r="AU13" s="437" t="s">
        <v>141</v>
      </c>
      <c r="AV13" s="438"/>
      <c r="AW13" s="438"/>
      <c r="AX13" s="438"/>
      <c r="AY13" s="439" t="s">
        <v>142</v>
      </c>
      <c r="AZ13" s="440"/>
      <c r="BA13" s="440"/>
      <c r="BB13" s="440"/>
      <c r="BC13" s="440"/>
      <c r="BD13" s="440"/>
      <c r="BE13" s="440"/>
      <c r="BF13" s="440"/>
      <c r="BG13" s="440"/>
      <c r="BH13" s="440"/>
      <c r="BI13" s="440"/>
      <c r="BJ13" s="440"/>
      <c r="BK13" s="440"/>
      <c r="BL13" s="440"/>
      <c r="BM13" s="441"/>
      <c r="BN13" s="388">
        <v>42497</v>
      </c>
      <c r="BO13" s="389"/>
      <c r="BP13" s="389"/>
      <c r="BQ13" s="389"/>
      <c r="BR13" s="389"/>
      <c r="BS13" s="389"/>
      <c r="BT13" s="389"/>
      <c r="BU13" s="390"/>
      <c r="BV13" s="388">
        <v>18009</v>
      </c>
      <c r="BW13" s="389"/>
      <c r="BX13" s="389"/>
      <c r="BY13" s="389"/>
      <c r="BZ13" s="389"/>
      <c r="CA13" s="389"/>
      <c r="CB13" s="389"/>
      <c r="CC13" s="390"/>
      <c r="CD13" s="391" t="s">
        <v>143</v>
      </c>
      <c r="CE13" s="392"/>
      <c r="CF13" s="392"/>
      <c r="CG13" s="392"/>
      <c r="CH13" s="392"/>
      <c r="CI13" s="392"/>
      <c r="CJ13" s="392"/>
      <c r="CK13" s="392"/>
      <c r="CL13" s="392"/>
      <c r="CM13" s="392"/>
      <c r="CN13" s="392"/>
      <c r="CO13" s="392"/>
      <c r="CP13" s="392"/>
      <c r="CQ13" s="392"/>
      <c r="CR13" s="392"/>
      <c r="CS13" s="393"/>
      <c r="CT13" s="385">
        <v>8.5</v>
      </c>
      <c r="CU13" s="386"/>
      <c r="CV13" s="386"/>
      <c r="CW13" s="386"/>
      <c r="CX13" s="386"/>
      <c r="CY13" s="386"/>
      <c r="CZ13" s="386"/>
      <c r="DA13" s="387"/>
      <c r="DB13" s="385">
        <v>7.3</v>
      </c>
      <c r="DC13" s="386"/>
      <c r="DD13" s="386"/>
      <c r="DE13" s="386"/>
      <c r="DF13" s="386"/>
      <c r="DG13" s="386"/>
      <c r="DH13" s="386"/>
      <c r="DI13" s="387"/>
      <c r="DJ13" s="185"/>
      <c r="DK13" s="185"/>
      <c r="DL13" s="185"/>
      <c r="DM13" s="185"/>
      <c r="DN13" s="185"/>
      <c r="DO13" s="185"/>
    </row>
    <row r="14" spans="1:119" ht="18.75" customHeight="1" thickBot="1">
      <c r="A14" s="186"/>
      <c r="B14" s="511"/>
      <c r="C14" s="512"/>
      <c r="D14" s="512"/>
      <c r="E14" s="512"/>
      <c r="F14" s="512"/>
      <c r="G14" s="512"/>
      <c r="H14" s="512"/>
      <c r="I14" s="512"/>
      <c r="J14" s="512"/>
      <c r="K14" s="513"/>
      <c r="L14" s="495" t="s">
        <v>144</v>
      </c>
      <c r="M14" s="496"/>
      <c r="N14" s="496"/>
      <c r="O14" s="496"/>
      <c r="P14" s="496"/>
      <c r="Q14" s="497"/>
      <c r="R14" s="491">
        <v>14329</v>
      </c>
      <c r="S14" s="492"/>
      <c r="T14" s="492"/>
      <c r="U14" s="492"/>
      <c r="V14" s="493"/>
      <c r="W14" s="414"/>
      <c r="X14" s="415"/>
      <c r="Y14" s="415"/>
      <c r="Z14" s="415"/>
      <c r="AA14" s="415"/>
      <c r="AB14" s="402"/>
      <c r="AC14" s="498">
        <v>9.5</v>
      </c>
      <c r="AD14" s="499"/>
      <c r="AE14" s="499"/>
      <c r="AF14" s="499"/>
      <c r="AG14" s="500"/>
      <c r="AH14" s="498">
        <v>9.6</v>
      </c>
      <c r="AI14" s="499"/>
      <c r="AJ14" s="499"/>
      <c r="AK14" s="499"/>
      <c r="AL14" s="501"/>
      <c r="AM14" s="434"/>
      <c r="AN14" s="435"/>
      <c r="AO14" s="435"/>
      <c r="AP14" s="435"/>
      <c r="AQ14" s="435"/>
      <c r="AR14" s="435"/>
      <c r="AS14" s="435"/>
      <c r="AT14" s="436"/>
      <c r="AU14" s="437"/>
      <c r="AV14" s="438"/>
      <c r="AW14" s="438"/>
      <c r="AX14" s="438"/>
      <c r="AY14" s="439"/>
      <c r="AZ14" s="440"/>
      <c r="BA14" s="440"/>
      <c r="BB14" s="440"/>
      <c r="BC14" s="440"/>
      <c r="BD14" s="440"/>
      <c r="BE14" s="440"/>
      <c r="BF14" s="440"/>
      <c r="BG14" s="440"/>
      <c r="BH14" s="440"/>
      <c r="BI14" s="440"/>
      <c r="BJ14" s="440"/>
      <c r="BK14" s="440"/>
      <c r="BL14" s="440"/>
      <c r="BM14" s="441"/>
      <c r="BN14" s="388"/>
      <c r="BO14" s="389"/>
      <c r="BP14" s="389"/>
      <c r="BQ14" s="389"/>
      <c r="BR14" s="389"/>
      <c r="BS14" s="389"/>
      <c r="BT14" s="389"/>
      <c r="BU14" s="390"/>
      <c r="BV14" s="388"/>
      <c r="BW14" s="389"/>
      <c r="BX14" s="389"/>
      <c r="BY14" s="389"/>
      <c r="BZ14" s="389"/>
      <c r="CA14" s="389"/>
      <c r="CB14" s="389"/>
      <c r="CC14" s="390"/>
      <c r="CD14" s="502" t="s">
        <v>145</v>
      </c>
      <c r="CE14" s="503"/>
      <c r="CF14" s="503"/>
      <c r="CG14" s="503"/>
      <c r="CH14" s="503"/>
      <c r="CI14" s="503"/>
      <c r="CJ14" s="503"/>
      <c r="CK14" s="503"/>
      <c r="CL14" s="503"/>
      <c r="CM14" s="503"/>
      <c r="CN14" s="503"/>
      <c r="CO14" s="503"/>
      <c r="CP14" s="503"/>
      <c r="CQ14" s="503"/>
      <c r="CR14" s="503"/>
      <c r="CS14" s="504"/>
      <c r="CT14" s="505">
        <v>44.2</v>
      </c>
      <c r="CU14" s="506"/>
      <c r="CV14" s="506"/>
      <c r="CW14" s="506"/>
      <c r="CX14" s="506"/>
      <c r="CY14" s="506"/>
      <c r="CZ14" s="506"/>
      <c r="DA14" s="507"/>
      <c r="DB14" s="505">
        <v>40.700000000000003</v>
      </c>
      <c r="DC14" s="506"/>
      <c r="DD14" s="506"/>
      <c r="DE14" s="506"/>
      <c r="DF14" s="506"/>
      <c r="DG14" s="506"/>
      <c r="DH14" s="506"/>
      <c r="DI14" s="507"/>
      <c r="DJ14" s="185"/>
      <c r="DK14" s="185"/>
      <c r="DL14" s="185"/>
      <c r="DM14" s="185"/>
      <c r="DN14" s="185"/>
      <c r="DO14" s="185"/>
    </row>
    <row r="15" spans="1:119" ht="18.75" customHeight="1">
      <c r="A15" s="186"/>
      <c r="B15" s="511"/>
      <c r="C15" s="512"/>
      <c r="D15" s="512"/>
      <c r="E15" s="512"/>
      <c r="F15" s="512"/>
      <c r="G15" s="512"/>
      <c r="H15" s="512"/>
      <c r="I15" s="512"/>
      <c r="J15" s="512"/>
      <c r="K15" s="513"/>
      <c r="L15" s="196"/>
      <c r="M15" s="488" t="s">
        <v>146</v>
      </c>
      <c r="N15" s="489"/>
      <c r="O15" s="489"/>
      <c r="P15" s="489"/>
      <c r="Q15" s="490"/>
      <c r="R15" s="491">
        <v>14179</v>
      </c>
      <c r="S15" s="492"/>
      <c r="T15" s="492"/>
      <c r="U15" s="492"/>
      <c r="V15" s="493"/>
      <c r="W15" s="452" t="s">
        <v>147</v>
      </c>
      <c r="X15" s="453"/>
      <c r="Y15" s="453"/>
      <c r="Z15" s="453"/>
      <c r="AA15" s="453"/>
      <c r="AB15" s="443"/>
      <c r="AC15" s="479">
        <v>2454</v>
      </c>
      <c r="AD15" s="480"/>
      <c r="AE15" s="480"/>
      <c r="AF15" s="480"/>
      <c r="AG15" s="494"/>
      <c r="AH15" s="479">
        <v>2382</v>
      </c>
      <c r="AI15" s="480"/>
      <c r="AJ15" s="480"/>
      <c r="AK15" s="480"/>
      <c r="AL15" s="481"/>
      <c r="AM15" s="434"/>
      <c r="AN15" s="435"/>
      <c r="AO15" s="435"/>
      <c r="AP15" s="435"/>
      <c r="AQ15" s="435"/>
      <c r="AR15" s="435"/>
      <c r="AS15" s="435"/>
      <c r="AT15" s="436"/>
      <c r="AU15" s="437"/>
      <c r="AV15" s="438"/>
      <c r="AW15" s="438"/>
      <c r="AX15" s="438"/>
      <c r="AY15" s="422" t="s">
        <v>148</v>
      </c>
      <c r="AZ15" s="423"/>
      <c r="BA15" s="423"/>
      <c r="BB15" s="423"/>
      <c r="BC15" s="423"/>
      <c r="BD15" s="423"/>
      <c r="BE15" s="423"/>
      <c r="BF15" s="423"/>
      <c r="BG15" s="423"/>
      <c r="BH15" s="423"/>
      <c r="BI15" s="423"/>
      <c r="BJ15" s="423"/>
      <c r="BK15" s="423"/>
      <c r="BL15" s="423"/>
      <c r="BM15" s="424"/>
      <c r="BN15" s="425">
        <v>3615177</v>
      </c>
      <c r="BO15" s="426"/>
      <c r="BP15" s="426"/>
      <c r="BQ15" s="426"/>
      <c r="BR15" s="426"/>
      <c r="BS15" s="426"/>
      <c r="BT15" s="426"/>
      <c r="BU15" s="427"/>
      <c r="BV15" s="425">
        <v>3716066</v>
      </c>
      <c r="BW15" s="426"/>
      <c r="BX15" s="426"/>
      <c r="BY15" s="426"/>
      <c r="BZ15" s="426"/>
      <c r="CA15" s="426"/>
      <c r="CB15" s="426"/>
      <c r="CC15" s="427"/>
      <c r="CD15" s="526" t="s">
        <v>149</v>
      </c>
      <c r="CE15" s="527"/>
      <c r="CF15" s="527"/>
      <c r="CG15" s="527"/>
      <c r="CH15" s="527"/>
      <c r="CI15" s="527"/>
      <c r="CJ15" s="527"/>
      <c r="CK15" s="527"/>
      <c r="CL15" s="527"/>
      <c r="CM15" s="527"/>
      <c r="CN15" s="527"/>
      <c r="CO15" s="527"/>
      <c r="CP15" s="527"/>
      <c r="CQ15" s="527"/>
      <c r="CR15" s="527"/>
      <c r="CS15" s="528"/>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c r="A16" s="186"/>
      <c r="B16" s="511"/>
      <c r="C16" s="512"/>
      <c r="D16" s="512"/>
      <c r="E16" s="512"/>
      <c r="F16" s="512"/>
      <c r="G16" s="512"/>
      <c r="H16" s="512"/>
      <c r="I16" s="512"/>
      <c r="J16" s="512"/>
      <c r="K16" s="513"/>
      <c r="L16" s="495" t="s">
        <v>150</v>
      </c>
      <c r="M16" s="529"/>
      <c r="N16" s="529"/>
      <c r="O16" s="529"/>
      <c r="P16" s="529"/>
      <c r="Q16" s="530"/>
      <c r="R16" s="531" t="s">
        <v>151</v>
      </c>
      <c r="S16" s="532"/>
      <c r="T16" s="532"/>
      <c r="U16" s="532"/>
      <c r="V16" s="533"/>
      <c r="W16" s="414"/>
      <c r="X16" s="415"/>
      <c r="Y16" s="415"/>
      <c r="Z16" s="415"/>
      <c r="AA16" s="415"/>
      <c r="AB16" s="402"/>
      <c r="AC16" s="498">
        <v>35</v>
      </c>
      <c r="AD16" s="499"/>
      <c r="AE16" s="499"/>
      <c r="AF16" s="499"/>
      <c r="AG16" s="500"/>
      <c r="AH16" s="498">
        <v>35.700000000000003</v>
      </c>
      <c r="AI16" s="499"/>
      <c r="AJ16" s="499"/>
      <c r="AK16" s="499"/>
      <c r="AL16" s="501"/>
      <c r="AM16" s="434"/>
      <c r="AN16" s="435"/>
      <c r="AO16" s="435"/>
      <c r="AP16" s="435"/>
      <c r="AQ16" s="435"/>
      <c r="AR16" s="435"/>
      <c r="AS16" s="435"/>
      <c r="AT16" s="436"/>
      <c r="AU16" s="437"/>
      <c r="AV16" s="438"/>
      <c r="AW16" s="438"/>
      <c r="AX16" s="438"/>
      <c r="AY16" s="439" t="s">
        <v>152</v>
      </c>
      <c r="AZ16" s="440"/>
      <c r="BA16" s="440"/>
      <c r="BB16" s="440"/>
      <c r="BC16" s="440"/>
      <c r="BD16" s="440"/>
      <c r="BE16" s="440"/>
      <c r="BF16" s="440"/>
      <c r="BG16" s="440"/>
      <c r="BH16" s="440"/>
      <c r="BI16" s="440"/>
      <c r="BJ16" s="440"/>
      <c r="BK16" s="440"/>
      <c r="BL16" s="440"/>
      <c r="BM16" s="441"/>
      <c r="BN16" s="388">
        <v>3317740</v>
      </c>
      <c r="BO16" s="389"/>
      <c r="BP16" s="389"/>
      <c r="BQ16" s="389"/>
      <c r="BR16" s="389"/>
      <c r="BS16" s="389"/>
      <c r="BT16" s="389"/>
      <c r="BU16" s="390"/>
      <c r="BV16" s="388">
        <v>3299453</v>
      </c>
      <c r="BW16" s="389"/>
      <c r="BX16" s="389"/>
      <c r="BY16" s="389"/>
      <c r="BZ16" s="389"/>
      <c r="CA16" s="389"/>
      <c r="CB16" s="389"/>
      <c r="CC16" s="390"/>
      <c r="CD16" s="200"/>
      <c r="CE16" s="534"/>
      <c r="CF16" s="534"/>
      <c r="CG16" s="534"/>
      <c r="CH16" s="534"/>
      <c r="CI16" s="534"/>
      <c r="CJ16" s="534"/>
      <c r="CK16" s="534"/>
      <c r="CL16" s="534"/>
      <c r="CM16" s="534"/>
      <c r="CN16" s="534"/>
      <c r="CO16" s="534"/>
      <c r="CP16" s="534"/>
      <c r="CQ16" s="534"/>
      <c r="CR16" s="534"/>
      <c r="CS16" s="535"/>
      <c r="CT16" s="385"/>
      <c r="CU16" s="386"/>
      <c r="CV16" s="386"/>
      <c r="CW16" s="386"/>
      <c r="CX16" s="386"/>
      <c r="CY16" s="386"/>
      <c r="CZ16" s="386"/>
      <c r="DA16" s="387"/>
      <c r="DB16" s="385"/>
      <c r="DC16" s="386"/>
      <c r="DD16" s="386"/>
      <c r="DE16" s="386"/>
      <c r="DF16" s="386"/>
      <c r="DG16" s="386"/>
      <c r="DH16" s="386"/>
      <c r="DI16" s="387"/>
      <c r="DJ16" s="185"/>
      <c r="DK16" s="185"/>
      <c r="DL16" s="185"/>
      <c r="DM16" s="185"/>
      <c r="DN16" s="185"/>
      <c r="DO16" s="185"/>
    </row>
    <row r="17" spans="1:119" ht="18.75" customHeight="1" thickBot="1">
      <c r="A17" s="186"/>
      <c r="B17" s="514"/>
      <c r="C17" s="515"/>
      <c r="D17" s="515"/>
      <c r="E17" s="515"/>
      <c r="F17" s="515"/>
      <c r="G17" s="515"/>
      <c r="H17" s="515"/>
      <c r="I17" s="515"/>
      <c r="J17" s="515"/>
      <c r="K17" s="516"/>
      <c r="L17" s="201"/>
      <c r="M17" s="536" t="s">
        <v>153</v>
      </c>
      <c r="N17" s="537"/>
      <c r="O17" s="537"/>
      <c r="P17" s="537"/>
      <c r="Q17" s="538"/>
      <c r="R17" s="531" t="s">
        <v>154</v>
      </c>
      <c r="S17" s="532"/>
      <c r="T17" s="532"/>
      <c r="U17" s="532"/>
      <c r="V17" s="533"/>
      <c r="W17" s="452" t="s">
        <v>155</v>
      </c>
      <c r="X17" s="453"/>
      <c r="Y17" s="453"/>
      <c r="Z17" s="453"/>
      <c r="AA17" s="453"/>
      <c r="AB17" s="443"/>
      <c r="AC17" s="479">
        <v>3887</v>
      </c>
      <c r="AD17" s="480"/>
      <c r="AE17" s="480"/>
      <c r="AF17" s="480"/>
      <c r="AG17" s="494"/>
      <c r="AH17" s="479">
        <v>3658</v>
      </c>
      <c r="AI17" s="480"/>
      <c r="AJ17" s="480"/>
      <c r="AK17" s="480"/>
      <c r="AL17" s="481"/>
      <c r="AM17" s="434"/>
      <c r="AN17" s="435"/>
      <c r="AO17" s="435"/>
      <c r="AP17" s="435"/>
      <c r="AQ17" s="435"/>
      <c r="AR17" s="435"/>
      <c r="AS17" s="435"/>
      <c r="AT17" s="436"/>
      <c r="AU17" s="437"/>
      <c r="AV17" s="438"/>
      <c r="AW17" s="438"/>
      <c r="AX17" s="438"/>
      <c r="AY17" s="439" t="s">
        <v>156</v>
      </c>
      <c r="AZ17" s="440"/>
      <c r="BA17" s="440"/>
      <c r="BB17" s="440"/>
      <c r="BC17" s="440"/>
      <c r="BD17" s="440"/>
      <c r="BE17" s="440"/>
      <c r="BF17" s="440"/>
      <c r="BG17" s="440"/>
      <c r="BH17" s="440"/>
      <c r="BI17" s="440"/>
      <c r="BJ17" s="440"/>
      <c r="BK17" s="440"/>
      <c r="BL17" s="440"/>
      <c r="BM17" s="441"/>
      <c r="BN17" s="388">
        <v>4693927</v>
      </c>
      <c r="BO17" s="389"/>
      <c r="BP17" s="389"/>
      <c r="BQ17" s="389"/>
      <c r="BR17" s="389"/>
      <c r="BS17" s="389"/>
      <c r="BT17" s="389"/>
      <c r="BU17" s="390"/>
      <c r="BV17" s="388">
        <v>4831869</v>
      </c>
      <c r="BW17" s="389"/>
      <c r="BX17" s="389"/>
      <c r="BY17" s="389"/>
      <c r="BZ17" s="389"/>
      <c r="CA17" s="389"/>
      <c r="CB17" s="389"/>
      <c r="CC17" s="390"/>
      <c r="CD17" s="200"/>
      <c r="CE17" s="534"/>
      <c r="CF17" s="534"/>
      <c r="CG17" s="534"/>
      <c r="CH17" s="534"/>
      <c r="CI17" s="534"/>
      <c r="CJ17" s="534"/>
      <c r="CK17" s="534"/>
      <c r="CL17" s="534"/>
      <c r="CM17" s="534"/>
      <c r="CN17" s="534"/>
      <c r="CO17" s="534"/>
      <c r="CP17" s="534"/>
      <c r="CQ17" s="534"/>
      <c r="CR17" s="534"/>
      <c r="CS17" s="535"/>
      <c r="CT17" s="385"/>
      <c r="CU17" s="386"/>
      <c r="CV17" s="386"/>
      <c r="CW17" s="386"/>
      <c r="CX17" s="386"/>
      <c r="CY17" s="386"/>
      <c r="CZ17" s="386"/>
      <c r="DA17" s="387"/>
      <c r="DB17" s="385"/>
      <c r="DC17" s="386"/>
      <c r="DD17" s="386"/>
      <c r="DE17" s="386"/>
      <c r="DF17" s="386"/>
      <c r="DG17" s="386"/>
      <c r="DH17" s="386"/>
      <c r="DI17" s="387"/>
      <c r="DJ17" s="185"/>
      <c r="DK17" s="185"/>
      <c r="DL17" s="185"/>
      <c r="DM17" s="185"/>
      <c r="DN17" s="185"/>
      <c r="DO17" s="185"/>
    </row>
    <row r="18" spans="1:119" ht="18.75" customHeight="1" thickBot="1">
      <c r="A18" s="186"/>
      <c r="B18" s="539" t="s">
        <v>157</v>
      </c>
      <c r="C18" s="471"/>
      <c r="D18" s="471"/>
      <c r="E18" s="540"/>
      <c r="F18" s="540"/>
      <c r="G18" s="540"/>
      <c r="H18" s="540"/>
      <c r="I18" s="540"/>
      <c r="J18" s="540"/>
      <c r="K18" s="540"/>
      <c r="L18" s="548">
        <v>37.58</v>
      </c>
      <c r="M18" s="548"/>
      <c r="N18" s="548"/>
      <c r="O18" s="548"/>
      <c r="P18" s="548"/>
      <c r="Q18" s="548"/>
      <c r="R18" s="549"/>
      <c r="S18" s="549"/>
      <c r="T18" s="549"/>
      <c r="U18" s="549"/>
      <c r="V18" s="550"/>
      <c r="W18" s="454"/>
      <c r="X18" s="455"/>
      <c r="Y18" s="455"/>
      <c r="Z18" s="455"/>
      <c r="AA18" s="455"/>
      <c r="AB18" s="446"/>
      <c r="AC18" s="551">
        <v>55.5</v>
      </c>
      <c r="AD18" s="552"/>
      <c r="AE18" s="552"/>
      <c r="AF18" s="552"/>
      <c r="AG18" s="553"/>
      <c r="AH18" s="551">
        <v>54.8</v>
      </c>
      <c r="AI18" s="552"/>
      <c r="AJ18" s="552"/>
      <c r="AK18" s="552"/>
      <c r="AL18" s="554"/>
      <c r="AM18" s="434"/>
      <c r="AN18" s="435"/>
      <c r="AO18" s="435"/>
      <c r="AP18" s="435"/>
      <c r="AQ18" s="435"/>
      <c r="AR18" s="435"/>
      <c r="AS18" s="435"/>
      <c r="AT18" s="436"/>
      <c r="AU18" s="437"/>
      <c r="AV18" s="438"/>
      <c r="AW18" s="438"/>
      <c r="AX18" s="438"/>
      <c r="AY18" s="439" t="s">
        <v>158</v>
      </c>
      <c r="AZ18" s="440"/>
      <c r="BA18" s="440"/>
      <c r="BB18" s="440"/>
      <c r="BC18" s="440"/>
      <c r="BD18" s="440"/>
      <c r="BE18" s="440"/>
      <c r="BF18" s="440"/>
      <c r="BG18" s="440"/>
      <c r="BH18" s="440"/>
      <c r="BI18" s="440"/>
      <c r="BJ18" s="440"/>
      <c r="BK18" s="440"/>
      <c r="BL18" s="440"/>
      <c r="BM18" s="441"/>
      <c r="BN18" s="388">
        <v>4473088</v>
      </c>
      <c r="BO18" s="389"/>
      <c r="BP18" s="389"/>
      <c r="BQ18" s="389"/>
      <c r="BR18" s="389"/>
      <c r="BS18" s="389"/>
      <c r="BT18" s="389"/>
      <c r="BU18" s="390"/>
      <c r="BV18" s="388">
        <v>4422914</v>
      </c>
      <c r="BW18" s="389"/>
      <c r="BX18" s="389"/>
      <c r="BY18" s="389"/>
      <c r="BZ18" s="389"/>
      <c r="CA18" s="389"/>
      <c r="CB18" s="389"/>
      <c r="CC18" s="390"/>
      <c r="CD18" s="200"/>
      <c r="CE18" s="534"/>
      <c r="CF18" s="534"/>
      <c r="CG18" s="534"/>
      <c r="CH18" s="534"/>
      <c r="CI18" s="534"/>
      <c r="CJ18" s="534"/>
      <c r="CK18" s="534"/>
      <c r="CL18" s="534"/>
      <c r="CM18" s="534"/>
      <c r="CN18" s="534"/>
      <c r="CO18" s="534"/>
      <c r="CP18" s="534"/>
      <c r="CQ18" s="534"/>
      <c r="CR18" s="534"/>
      <c r="CS18" s="535"/>
      <c r="CT18" s="385"/>
      <c r="CU18" s="386"/>
      <c r="CV18" s="386"/>
      <c r="CW18" s="386"/>
      <c r="CX18" s="386"/>
      <c r="CY18" s="386"/>
      <c r="CZ18" s="386"/>
      <c r="DA18" s="387"/>
      <c r="DB18" s="385"/>
      <c r="DC18" s="386"/>
      <c r="DD18" s="386"/>
      <c r="DE18" s="386"/>
      <c r="DF18" s="386"/>
      <c r="DG18" s="386"/>
      <c r="DH18" s="386"/>
      <c r="DI18" s="387"/>
      <c r="DJ18" s="185"/>
      <c r="DK18" s="185"/>
      <c r="DL18" s="185"/>
      <c r="DM18" s="185"/>
      <c r="DN18" s="185"/>
      <c r="DO18" s="185"/>
    </row>
    <row r="19" spans="1:119" ht="18.75" customHeight="1" thickBot="1">
      <c r="A19" s="186"/>
      <c r="B19" s="539" t="s">
        <v>159</v>
      </c>
      <c r="C19" s="471"/>
      <c r="D19" s="471"/>
      <c r="E19" s="540"/>
      <c r="F19" s="540"/>
      <c r="G19" s="540"/>
      <c r="H19" s="540"/>
      <c r="I19" s="540"/>
      <c r="J19" s="540"/>
      <c r="K19" s="540"/>
      <c r="L19" s="541">
        <v>374</v>
      </c>
      <c r="M19" s="541"/>
      <c r="N19" s="541"/>
      <c r="O19" s="541"/>
      <c r="P19" s="541"/>
      <c r="Q19" s="541"/>
      <c r="R19" s="542"/>
      <c r="S19" s="542"/>
      <c r="T19" s="542"/>
      <c r="U19" s="542"/>
      <c r="V19" s="543"/>
      <c r="W19" s="410"/>
      <c r="X19" s="411"/>
      <c r="Y19" s="411"/>
      <c r="Z19" s="411"/>
      <c r="AA19" s="411"/>
      <c r="AB19" s="411"/>
      <c r="AC19" s="544"/>
      <c r="AD19" s="544"/>
      <c r="AE19" s="544"/>
      <c r="AF19" s="544"/>
      <c r="AG19" s="544"/>
      <c r="AH19" s="544"/>
      <c r="AI19" s="544"/>
      <c r="AJ19" s="544"/>
      <c r="AK19" s="544"/>
      <c r="AL19" s="545"/>
      <c r="AM19" s="434"/>
      <c r="AN19" s="435"/>
      <c r="AO19" s="435"/>
      <c r="AP19" s="435"/>
      <c r="AQ19" s="435"/>
      <c r="AR19" s="435"/>
      <c r="AS19" s="435"/>
      <c r="AT19" s="436"/>
      <c r="AU19" s="437"/>
      <c r="AV19" s="438"/>
      <c r="AW19" s="438"/>
      <c r="AX19" s="438"/>
      <c r="AY19" s="439" t="s">
        <v>160</v>
      </c>
      <c r="AZ19" s="440"/>
      <c r="BA19" s="440"/>
      <c r="BB19" s="440"/>
      <c r="BC19" s="440"/>
      <c r="BD19" s="440"/>
      <c r="BE19" s="440"/>
      <c r="BF19" s="440"/>
      <c r="BG19" s="440"/>
      <c r="BH19" s="440"/>
      <c r="BI19" s="440"/>
      <c r="BJ19" s="440"/>
      <c r="BK19" s="440"/>
      <c r="BL19" s="440"/>
      <c r="BM19" s="441"/>
      <c r="BN19" s="388">
        <v>5457681</v>
      </c>
      <c r="BO19" s="389"/>
      <c r="BP19" s="389"/>
      <c r="BQ19" s="389"/>
      <c r="BR19" s="389"/>
      <c r="BS19" s="389"/>
      <c r="BT19" s="389"/>
      <c r="BU19" s="390"/>
      <c r="BV19" s="388">
        <v>5455768</v>
      </c>
      <c r="BW19" s="389"/>
      <c r="BX19" s="389"/>
      <c r="BY19" s="389"/>
      <c r="BZ19" s="389"/>
      <c r="CA19" s="389"/>
      <c r="CB19" s="389"/>
      <c r="CC19" s="390"/>
      <c r="CD19" s="200"/>
      <c r="CE19" s="534"/>
      <c r="CF19" s="534"/>
      <c r="CG19" s="534"/>
      <c r="CH19" s="534"/>
      <c r="CI19" s="534"/>
      <c r="CJ19" s="534"/>
      <c r="CK19" s="534"/>
      <c r="CL19" s="534"/>
      <c r="CM19" s="534"/>
      <c r="CN19" s="534"/>
      <c r="CO19" s="534"/>
      <c r="CP19" s="534"/>
      <c r="CQ19" s="534"/>
      <c r="CR19" s="534"/>
      <c r="CS19" s="535"/>
      <c r="CT19" s="385"/>
      <c r="CU19" s="386"/>
      <c r="CV19" s="386"/>
      <c r="CW19" s="386"/>
      <c r="CX19" s="386"/>
      <c r="CY19" s="386"/>
      <c r="CZ19" s="386"/>
      <c r="DA19" s="387"/>
      <c r="DB19" s="385"/>
      <c r="DC19" s="386"/>
      <c r="DD19" s="386"/>
      <c r="DE19" s="386"/>
      <c r="DF19" s="386"/>
      <c r="DG19" s="386"/>
      <c r="DH19" s="386"/>
      <c r="DI19" s="387"/>
      <c r="DJ19" s="185"/>
      <c r="DK19" s="185"/>
      <c r="DL19" s="185"/>
      <c r="DM19" s="185"/>
      <c r="DN19" s="185"/>
      <c r="DO19" s="185"/>
    </row>
    <row r="20" spans="1:119" ht="18.75" customHeight="1" thickBot="1">
      <c r="A20" s="186"/>
      <c r="B20" s="539" t="s">
        <v>161</v>
      </c>
      <c r="C20" s="471"/>
      <c r="D20" s="471"/>
      <c r="E20" s="540"/>
      <c r="F20" s="540"/>
      <c r="G20" s="540"/>
      <c r="H20" s="540"/>
      <c r="I20" s="540"/>
      <c r="J20" s="540"/>
      <c r="K20" s="540"/>
      <c r="L20" s="541">
        <v>4262</v>
      </c>
      <c r="M20" s="541"/>
      <c r="N20" s="541"/>
      <c r="O20" s="541"/>
      <c r="P20" s="541"/>
      <c r="Q20" s="541"/>
      <c r="R20" s="542"/>
      <c r="S20" s="542"/>
      <c r="T20" s="542"/>
      <c r="U20" s="542"/>
      <c r="V20" s="543"/>
      <c r="W20" s="454"/>
      <c r="X20" s="455"/>
      <c r="Y20" s="455"/>
      <c r="Z20" s="455"/>
      <c r="AA20" s="455"/>
      <c r="AB20" s="455"/>
      <c r="AC20" s="546"/>
      <c r="AD20" s="546"/>
      <c r="AE20" s="546"/>
      <c r="AF20" s="546"/>
      <c r="AG20" s="546"/>
      <c r="AH20" s="546"/>
      <c r="AI20" s="546"/>
      <c r="AJ20" s="546"/>
      <c r="AK20" s="546"/>
      <c r="AL20" s="547"/>
      <c r="AM20" s="570"/>
      <c r="AN20" s="483"/>
      <c r="AO20" s="483"/>
      <c r="AP20" s="483"/>
      <c r="AQ20" s="483"/>
      <c r="AR20" s="483"/>
      <c r="AS20" s="483"/>
      <c r="AT20" s="484"/>
      <c r="AU20" s="571"/>
      <c r="AV20" s="572"/>
      <c r="AW20" s="572"/>
      <c r="AX20" s="573"/>
      <c r="AY20" s="439"/>
      <c r="AZ20" s="440"/>
      <c r="BA20" s="440"/>
      <c r="BB20" s="440"/>
      <c r="BC20" s="440"/>
      <c r="BD20" s="440"/>
      <c r="BE20" s="440"/>
      <c r="BF20" s="440"/>
      <c r="BG20" s="440"/>
      <c r="BH20" s="440"/>
      <c r="BI20" s="440"/>
      <c r="BJ20" s="440"/>
      <c r="BK20" s="440"/>
      <c r="BL20" s="440"/>
      <c r="BM20" s="441"/>
      <c r="BN20" s="388"/>
      <c r="BO20" s="389"/>
      <c r="BP20" s="389"/>
      <c r="BQ20" s="389"/>
      <c r="BR20" s="389"/>
      <c r="BS20" s="389"/>
      <c r="BT20" s="389"/>
      <c r="BU20" s="390"/>
      <c r="BV20" s="388"/>
      <c r="BW20" s="389"/>
      <c r="BX20" s="389"/>
      <c r="BY20" s="389"/>
      <c r="BZ20" s="389"/>
      <c r="CA20" s="389"/>
      <c r="CB20" s="389"/>
      <c r="CC20" s="390"/>
      <c r="CD20" s="200"/>
      <c r="CE20" s="534"/>
      <c r="CF20" s="534"/>
      <c r="CG20" s="534"/>
      <c r="CH20" s="534"/>
      <c r="CI20" s="534"/>
      <c r="CJ20" s="534"/>
      <c r="CK20" s="534"/>
      <c r="CL20" s="534"/>
      <c r="CM20" s="534"/>
      <c r="CN20" s="534"/>
      <c r="CO20" s="534"/>
      <c r="CP20" s="534"/>
      <c r="CQ20" s="534"/>
      <c r="CR20" s="534"/>
      <c r="CS20" s="535"/>
      <c r="CT20" s="385"/>
      <c r="CU20" s="386"/>
      <c r="CV20" s="386"/>
      <c r="CW20" s="386"/>
      <c r="CX20" s="386"/>
      <c r="CY20" s="386"/>
      <c r="CZ20" s="386"/>
      <c r="DA20" s="387"/>
      <c r="DB20" s="385"/>
      <c r="DC20" s="386"/>
      <c r="DD20" s="386"/>
      <c r="DE20" s="386"/>
      <c r="DF20" s="386"/>
      <c r="DG20" s="386"/>
      <c r="DH20" s="386"/>
      <c r="DI20" s="387"/>
      <c r="DJ20" s="185"/>
      <c r="DK20" s="185"/>
      <c r="DL20" s="185"/>
      <c r="DM20" s="185"/>
      <c r="DN20" s="185"/>
      <c r="DO20" s="185"/>
    </row>
    <row r="21" spans="1:119" ht="18.75" customHeight="1">
      <c r="A21" s="186"/>
      <c r="B21" s="555" t="s">
        <v>162</v>
      </c>
      <c r="C21" s="556"/>
      <c r="D21" s="556"/>
      <c r="E21" s="556"/>
      <c r="F21" s="556"/>
      <c r="G21" s="556"/>
      <c r="H21" s="556"/>
      <c r="I21" s="556"/>
      <c r="J21" s="556"/>
      <c r="K21" s="556"/>
      <c r="L21" s="556"/>
      <c r="M21" s="556"/>
      <c r="N21" s="556"/>
      <c r="O21" s="556"/>
      <c r="P21" s="556"/>
      <c r="Q21" s="556"/>
      <c r="R21" s="556"/>
      <c r="S21" s="556"/>
      <c r="T21" s="556"/>
      <c r="U21" s="556"/>
      <c r="V21" s="556"/>
      <c r="W21" s="556"/>
      <c r="X21" s="556"/>
      <c r="Y21" s="556"/>
      <c r="Z21" s="556"/>
      <c r="AA21" s="556"/>
      <c r="AB21" s="556"/>
      <c r="AC21" s="556"/>
      <c r="AD21" s="556"/>
      <c r="AE21" s="556"/>
      <c r="AF21" s="556"/>
      <c r="AG21" s="556"/>
      <c r="AH21" s="556"/>
      <c r="AI21" s="556"/>
      <c r="AJ21" s="556"/>
      <c r="AK21" s="556"/>
      <c r="AL21" s="556"/>
      <c r="AM21" s="556"/>
      <c r="AN21" s="556"/>
      <c r="AO21" s="556"/>
      <c r="AP21" s="556"/>
      <c r="AQ21" s="556"/>
      <c r="AR21" s="556"/>
      <c r="AS21" s="556"/>
      <c r="AT21" s="556"/>
      <c r="AU21" s="556"/>
      <c r="AV21" s="556"/>
      <c r="AW21" s="556"/>
      <c r="AX21" s="557"/>
      <c r="AY21" s="439"/>
      <c r="AZ21" s="440"/>
      <c r="BA21" s="440"/>
      <c r="BB21" s="440"/>
      <c r="BC21" s="440"/>
      <c r="BD21" s="440"/>
      <c r="BE21" s="440"/>
      <c r="BF21" s="440"/>
      <c r="BG21" s="440"/>
      <c r="BH21" s="440"/>
      <c r="BI21" s="440"/>
      <c r="BJ21" s="440"/>
      <c r="BK21" s="440"/>
      <c r="BL21" s="440"/>
      <c r="BM21" s="441"/>
      <c r="BN21" s="388"/>
      <c r="BO21" s="389"/>
      <c r="BP21" s="389"/>
      <c r="BQ21" s="389"/>
      <c r="BR21" s="389"/>
      <c r="BS21" s="389"/>
      <c r="BT21" s="389"/>
      <c r="BU21" s="390"/>
      <c r="BV21" s="388"/>
      <c r="BW21" s="389"/>
      <c r="BX21" s="389"/>
      <c r="BY21" s="389"/>
      <c r="BZ21" s="389"/>
      <c r="CA21" s="389"/>
      <c r="CB21" s="389"/>
      <c r="CC21" s="390"/>
      <c r="CD21" s="200"/>
      <c r="CE21" s="534"/>
      <c r="CF21" s="534"/>
      <c r="CG21" s="534"/>
      <c r="CH21" s="534"/>
      <c r="CI21" s="534"/>
      <c r="CJ21" s="534"/>
      <c r="CK21" s="534"/>
      <c r="CL21" s="534"/>
      <c r="CM21" s="534"/>
      <c r="CN21" s="534"/>
      <c r="CO21" s="534"/>
      <c r="CP21" s="534"/>
      <c r="CQ21" s="534"/>
      <c r="CR21" s="534"/>
      <c r="CS21" s="535"/>
      <c r="CT21" s="385"/>
      <c r="CU21" s="386"/>
      <c r="CV21" s="386"/>
      <c r="CW21" s="386"/>
      <c r="CX21" s="386"/>
      <c r="CY21" s="386"/>
      <c r="CZ21" s="386"/>
      <c r="DA21" s="387"/>
      <c r="DB21" s="385"/>
      <c r="DC21" s="386"/>
      <c r="DD21" s="386"/>
      <c r="DE21" s="386"/>
      <c r="DF21" s="386"/>
      <c r="DG21" s="386"/>
      <c r="DH21" s="386"/>
      <c r="DI21" s="387"/>
      <c r="DJ21" s="185"/>
      <c r="DK21" s="185"/>
      <c r="DL21" s="185"/>
      <c r="DM21" s="185"/>
      <c r="DN21" s="185"/>
      <c r="DO21" s="185"/>
    </row>
    <row r="22" spans="1:119" ht="18.75" customHeight="1" thickBot="1">
      <c r="A22" s="186"/>
      <c r="B22" s="577" t="s">
        <v>163</v>
      </c>
      <c r="C22" s="578"/>
      <c r="D22" s="579"/>
      <c r="E22" s="448" t="s">
        <v>1</v>
      </c>
      <c r="F22" s="453"/>
      <c r="G22" s="453"/>
      <c r="H22" s="453"/>
      <c r="I22" s="453"/>
      <c r="J22" s="453"/>
      <c r="K22" s="443"/>
      <c r="L22" s="448" t="s">
        <v>164</v>
      </c>
      <c r="M22" s="453"/>
      <c r="N22" s="453"/>
      <c r="O22" s="453"/>
      <c r="P22" s="443"/>
      <c r="Q22" s="564" t="s">
        <v>165</v>
      </c>
      <c r="R22" s="565"/>
      <c r="S22" s="565"/>
      <c r="T22" s="565"/>
      <c r="U22" s="565"/>
      <c r="V22" s="586"/>
      <c r="W22" s="588" t="s">
        <v>166</v>
      </c>
      <c r="X22" s="578"/>
      <c r="Y22" s="579"/>
      <c r="Z22" s="448" t="s">
        <v>1</v>
      </c>
      <c r="AA22" s="453"/>
      <c r="AB22" s="453"/>
      <c r="AC22" s="453"/>
      <c r="AD22" s="453"/>
      <c r="AE22" s="453"/>
      <c r="AF22" s="453"/>
      <c r="AG22" s="443"/>
      <c r="AH22" s="558" t="s">
        <v>167</v>
      </c>
      <c r="AI22" s="453"/>
      <c r="AJ22" s="453"/>
      <c r="AK22" s="453"/>
      <c r="AL22" s="443"/>
      <c r="AM22" s="558" t="s">
        <v>168</v>
      </c>
      <c r="AN22" s="559"/>
      <c r="AO22" s="559"/>
      <c r="AP22" s="559"/>
      <c r="AQ22" s="559"/>
      <c r="AR22" s="560"/>
      <c r="AS22" s="564" t="s">
        <v>165</v>
      </c>
      <c r="AT22" s="565"/>
      <c r="AU22" s="565"/>
      <c r="AV22" s="565"/>
      <c r="AW22" s="565"/>
      <c r="AX22" s="566"/>
      <c r="AY22" s="574"/>
      <c r="AZ22" s="575"/>
      <c r="BA22" s="575"/>
      <c r="BB22" s="575"/>
      <c r="BC22" s="575"/>
      <c r="BD22" s="575"/>
      <c r="BE22" s="575"/>
      <c r="BF22" s="575"/>
      <c r="BG22" s="575"/>
      <c r="BH22" s="575"/>
      <c r="BI22" s="575"/>
      <c r="BJ22" s="575"/>
      <c r="BK22" s="575"/>
      <c r="BL22" s="575"/>
      <c r="BM22" s="576"/>
      <c r="BN22" s="593"/>
      <c r="BO22" s="594"/>
      <c r="BP22" s="594"/>
      <c r="BQ22" s="594"/>
      <c r="BR22" s="594"/>
      <c r="BS22" s="594"/>
      <c r="BT22" s="594"/>
      <c r="BU22" s="595"/>
      <c r="BV22" s="593"/>
      <c r="BW22" s="594"/>
      <c r="BX22" s="594"/>
      <c r="BY22" s="594"/>
      <c r="BZ22" s="594"/>
      <c r="CA22" s="594"/>
      <c r="CB22" s="594"/>
      <c r="CC22" s="595"/>
      <c r="CD22" s="200"/>
      <c r="CE22" s="534"/>
      <c r="CF22" s="534"/>
      <c r="CG22" s="534"/>
      <c r="CH22" s="534"/>
      <c r="CI22" s="534"/>
      <c r="CJ22" s="534"/>
      <c r="CK22" s="534"/>
      <c r="CL22" s="534"/>
      <c r="CM22" s="534"/>
      <c r="CN22" s="534"/>
      <c r="CO22" s="534"/>
      <c r="CP22" s="534"/>
      <c r="CQ22" s="534"/>
      <c r="CR22" s="534"/>
      <c r="CS22" s="535"/>
      <c r="CT22" s="385"/>
      <c r="CU22" s="386"/>
      <c r="CV22" s="386"/>
      <c r="CW22" s="386"/>
      <c r="CX22" s="386"/>
      <c r="CY22" s="386"/>
      <c r="CZ22" s="386"/>
      <c r="DA22" s="387"/>
      <c r="DB22" s="385"/>
      <c r="DC22" s="386"/>
      <c r="DD22" s="386"/>
      <c r="DE22" s="386"/>
      <c r="DF22" s="386"/>
      <c r="DG22" s="386"/>
      <c r="DH22" s="386"/>
      <c r="DI22" s="387"/>
      <c r="DJ22" s="185"/>
      <c r="DK22" s="185"/>
      <c r="DL22" s="185"/>
      <c r="DM22" s="185"/>
      <c r="DN22" s="185"/>
      <c r="DO22" s="185"/>
    </row>
    <row r="23" spans="1:119" ht="18.75" customHeight="1">
      <c r="A23" s="186"/>
      <c r="B23" s="580"/>
      <c r="C23" s="581"/>
      <c r="D23" s="582"/>
      <c r="E23" s="408"/>
      <c r="F23" s="415"/>
      <c r="G23" s="415"/>
      <c r="H23" s="415"/>
      <c r="I23" s="415"/>
      <c r="J23" s="415"/>
      <c r="K23" s="402"/>
      <c r="L23" s="408"/>
      <c r="M23" s="415"/>
      <c r="N23" s="415"/>
      <c r="O23" s="415"/>
      <c r="P23" s="402"/>
      <c r="Q23" s="567"/>
      <c r="R23" s="568"/>
      <c r="S23" s="568"/>
      <c r="T23" s="568"/>
      <c r="U23" s="568"/>
      <c r="V23" s="587"/>
      <c r="W23" s="589"/>
      <c r="X23" s="581"/>
      <c r="Y23" s="582"/>
      <c r="Z23" s="408"/>
      <c r="AA23" s="415"/>
      <c r="AB23" s="415"/>
      <c r="AC23" s="415"/>
      <c r="AD23" s="415"/>
      <c r="AE23" s="415"/>
      <c r="AF23" s="415"/>
      <c r="AG23" s="402"/>
      <c r="AH23" s="408"/>
      <c r="AI23" s="415"/>
      <c r="AJ23" s="415"/>
      <c r="AK23" s="415"/>
      <c r="AL23" s="402"/>
      <c r="AM23" s="561"/>
      <c r="AN23" s="562"/>
      <c r="AO23" s="562"/>
      <c r="AP23" s="562"/>
      <c r="AQ23" s="562"/>
      <c r="AR23" s="563"/>
      <c r="AS23" s="567"/>
      <c r="AT23" s="568"/>
      <c r="AU23" s="568"/>
      <c r="AV23" s="568"/>
      <c r="AW23" s="568"/>
      <c r="AX23" s="569"/>
      <c r="AY23" s="422" t="s">
        <v>169</v>
      </c>
      <c r="AZ23" s="423"/>
      <c r="BA23" s="423"/>
      <c r="BB23" s="423"/>
      <c r="BC23" s="423"/>
      <c r="BD23" s="423"/>
      <c r="BE23" s="423"/>
      <c r="BF23" s="423"/>
      <c r="BG23" s="423"/>
      <c r="BH23" s="423"/>
      <c r="BI23" s="423"/>
      <c r="BJ23" s="423"/>
      <c r="BK23" s="423"/>
      <c r="BL23" s="423"/>
      <c r="BM23" s="424"/>
      <c r="BN23" s="388">
        <v>2912648</v>
      </c>
      <c r="BO23" s="389"/>
      <c r="BP23" s="389"/>
      <c r="BQ23" s="389"/>
      <c r="BR23" s="389"/>
      <c r="BS23" s="389"/>
      <c r="BT23" s="389"/>
      <c r="BU23" s="390"/>
      <c r="BV23" s="388">
        <v>3103715</v>
      </c>
      <c r="BW23" s="389"/>
      <c r="BX23" s="389"/>
      <c r="BY23" s="389"/>
      <c r="BZ23" s="389"/>
      <c r="CA23" s="389"/>
      <c r="CB23" s="389"/>
      <c r="CC23" s="390"/>
      <c r="CD23" s="200"/>
      <c r="CE23" s="534"/>
      <c r="CF23" s="534"/>
      <c r="CG23" s="534"/>
      <c r="CH23" s="534"/>
      <c r="CI23" s="534"/>
      <c r="CJ23" s="534"/>
      <c r="CK23" s="534"/>
      <c r="CL23" s="534"/>
      <c r="CM23" s="534"/>
      <c r="CN23" s="534"/>
      <c r="CO23" s="534"/>
      <c r="CP23" s="534"/>
      <c r="CQ23" s="534"/>
      <c r="CR23" s="534"/>
      <c r="CS23" s="535"/>
      <c r="CT23" s="385"/>
      <c r="CU23" s="386"/>
      <c r="CV23" s="386"/>
      <c r="CW23" s="386"/>
      <c r="CX23" s="386"/>
      <c r="CY23" s="386"/>
      <c r="CZ23" s="386"/>
      <c r="DA23" s="387"/>
      <c r="DB23" s="385"/>
      <c r="DC23" s="386"/>
      <c r="DD23" s="386"/>
      <c r="DE23" s="386"/>
      <c r="DF23" s="386"/>
      <c r="DG23" s="386"/>
      <c r="DH23" s="386"/>
      <c r="DI23" s="387"/>
      <c r="DJ23" s="185"/>
      <c r="DK23" s="185"/>
      <c r="DL23" s="185"/>
      <c r="DM23" s="185"/>
      <c r="DN23" s="185"/>
      <c r="DO23" s="185"/>
    </row>
    <row r="24" spans="1:119" ht="18.75" customHeight="1" thickBot="1">
      <c r="A24" s="186"/>
      <c r="B24" s="580"/>
      <c r="C24" s="581"/>
      <c r="D24" s="582"/>
      <c r="E24" s="478" t="s">
        <v>170</v>
      </c>
      <c r="F24" s="435"/>
      <c r="G24" s="435"/>
      <c r="H24" s="435"/>
      <c r="I24" s="435"/>
      <c r="J24" s="435"/>
      <c r="K24" s="436"/>
      <c r="L24" s="479">
        <v>1</v>
      </c>
      <c r="M24" s="480"/>
      <c r="N24" s="480"/>
      <c r="O24" s="480"/>
      <c r="P24" s="494"/>
      <c r="Q24" s="479">
        <v>6512</v>
      </c>
      <c r="R24" s="480"/>
      <c r="S24" s="480"/>
      <c r="T24" s="480"/>
      <c r="U24" s="480"/>
      <c r="V24" s="494"/>
      <c r="W24" s="589"/>
      <c r="X24" s="581"/>
      <c r="Y24" s="582"/>
      <c r="Z24" s="478" t="s">
        <v>171</v>
      </c>
      <c r="AA24" s="435"/>
      <c r="AB24" s="435"/>
      <c r="AC24" s="435"/>
      <c r="AD24" s="435"/>
      <c r="AE24" s="435"/>
      <c r="AF24" s="435"/>
      <c r="AG24" s="436"/>
      <c r="AH24" s="479">
        <v>122</v>
      </c>
      <c r="AI24" s="480"/>
      <c r="AJ24" s="480"/>
      <c r="AK24" s="480"/>
      <c r="AL24" s="494"/>
      <c r="AM24" s="479">
        <v>367830</v>
      </c>
      <c r="AN24" s="480"/>
      <c r="AO24" s="480"/>
      <c r="AP24" s="480"/>
      <c r="AQ24" s="480"/>
      <c r="AR24" s="494"/>
      <c r="AS24" s="479">
        <v>3015</v>
      </c>
      <c r="AT24" s="480"/>
      <c r="AU24" s="480"/>
      <c r="AV24" s="480"/>
      <c r="AW24" s="480"/>
      <c r="AX24" s="481"/>
      <c r="AY24" s="574" t="s">
        <v>172</v>
      </c>
      <c r="AZ24" s="575"/>
      <c r="BA24" s="575"/>
      <c r="BB24" s="575"/>
      <c r="BC24" s="575"/>
      <c r="BD24" s="575"/>
      <c r="BE24" s="575"/>
      <c r="BF24" s="575"/>
      <c r="BG24" s="575"/>
      <c r="BH24" s="575"/>
      <c r="BI24" s="575"/>
      <c r="BJ24" s="575"/>
      <c r="BK24" s="575"/>
      <c r="BL24" s="575"/>
      <c r="BM24" s="576"/>
      <c r="BN24" s="388">
        <v>2186103</v>
      </c>
      <c r="BO24" s="389"/>
      <c r="BP24" s="389"/>
      <c r="BQ24" s="389"/>
      <c r="BR24" s="389"/>
      <c r="BS24" s="389"/>
      <c r="BT24" s="389"/>
      <c r="BU24" s="390"/>
      <c r="BV24" s="388">
        <v>2392781</v>
      </c>
      <c r="BW24" s="389"/>
      <c r="BX24" s="389"/>
      <c r="BY24" s="389"/>
      <c r="BZ24" s="389"/>
      <c r="CA24" s="389"/>
      <c r="CB24" s="389"/>
      <c r="CC24" s="390"/>
      <c r="CD24" s="200"/>
      <c r="CE24" s="534"/>
      <c r="CF24" s="534"/>
      <c r="CG24" s="534"/>
      <c r="CH24" s="534"/>
      <c r="CI24" s="534"/>
      <c r="CJ24" s="534"/>
      <c r="CK24" s="534"/>
      <c r="CL24" s="534"/>
      <c r="CM24" s="534"/>
      <c r="CN24" s="534"/>
      <c r="CO24" s="534"/>
      <c r="CP24" s="534"/>
      <c r="CQ24" s="534"/>
      <c r="CR24" s="534"/>
      <c r="CS24" s="535"/>
      <c r="CT24" s="385"/>
      <c r="CU24" s="386"/>
      <c r="CV24" s="386"/>
      <c r="CW24" s="386"/>
      <c r="CX24" s="386"/>
      <c r="CY24" s="386"/>
      <c r="CZ24" s="386"/>
      <c r="DA24" s="387"/>
      <c r="DB24" s="385"/>
      <c r="DC24" s="386"/>
      <c r="DD24" s="386"/>
      <c r="DE24" s="386"/>
      <c r="DF24" s="386"/>
      <c r="DG24" s="386"/>
      <c r="DH24" s="386"/>
      <c r="DI24" s="387"/>
      <c r="DJ24" s="185"/>
      <c r="DK24" s="185"/>
      <c r="DL24" s="185"/>
      <c r="DM24" s="185"/>
      <c r="DN24" s="185"/>
      <c r="DO24" s="185"/>
    </row>
    <row r="25" spans="1:119" s="185" customFormat="1" ht="18.75" customHeight="1">
      <c r="A25" s="186"/>
      <c r="B25" s="580"/>
      <c r="C25" s="581"/>
      <c r="D25" s="582"/>
      <c r="E25" s="478" t="s">
        <v>173</v>
      </c>
      <c r="F25" s="435"/>
      <c r="G25" s="435"/>
      <c r="H25" s="435"/>
      <c r="I25" s="435"/>
      <c r="J25" s="435"/>
      <c r="K25" s="436"/>
      <c r="L25" s="479">
        <v>1</v>
      </c>
      <c r="M25" s="480"/>
      <c r="N25" s="480"/>
      <c r="O25" s="480"/>
      <c r="P25" s="494"/>
      <c r="Q25" s="479">
        <v>5877</v>
      </c>
      <c r="R25" s="480"/>
      <c r="S25" s="480"/>
      <c r="T25" s="480"/>
      <c r="U25" s="480"/>
      <c r="V25" s="494"/>
      <c r="W25" s="589"/>
      <c r="X25" s="581"/>
      <c r="Y25" s="582"/>
      <c r="Z25" s="478" t="s">
        <v>174</v>
      </c>
      <c r="AA25" s="435"/>
      <c r="AB25" s="435"/>
      <c r="AC25" s="435"/>
      <c r="AD25" s="435"/>
      <c r="AE25" s="435"/>
      <c r="AF25" s="435"/>
      <c r="AG25" s="436"/>
      <c r="AH25" s="479" t="s">
        <v>127</v>
      </c>
      <c r="AI25" s="480"/>
      <c r="AJ25" s="480"/>
      <c r="AK25" s="480"/>
      <c r="AL25" s="494"/>
      <c r="AM25" s="479" t="s">
        <v>175</v>
      </c>
      <c r="AN25" s="480"/>
      <c r="AO25" s="480"/>
      <c r="AP25" s="480"/>
      <c r="AQ25" s="480"/>
      <c r="AR25" s="494"/>
      <c r="AS25" s="479" t="s">
        <v>127</v>
      </c>
      <c r="AT25" s="480"/>
      <c r="AU25" s="480"/>
      <c r="AV25" s="480"/>
      <c r="AW25" s="480"/>
      <c r="AX25" s="481"/>
      <c r="AY25" s="422" t="s">
        <v>176</v>
      </c>
      <c r="AZ25" s="423"/>
      <c r="BA25" s="423"/>
      <c r="BB25" s="423"/>
      <c r="BC25" s="423"/>
      <c r="BD25" s="423"/>
      <c r="BE25" s="423"/>
      <c r="BF25" s="423"/>
      <c r="BG25" s="423"/>
      <c r="BH25" s="423"/>
      <c r="BI25" s="423"/>
      <c r="BJ25" s="423"/>
      <c r="BK25" s="423"/>
      <c r="BL25" s="423"/>
      <c r="BM25" s="424"/>
      <c r="BN25" s="425">
        <v>86911</v>
      </c>
      <c r="BO25" s="426"/>
      <c r="BP25" s="426"/>
      <c r="BQ25" s="426"/>
      <c r="BR25" s="426"/>
      <c r="BS25" s="426"/>
      <c r="BT25" s="426"/>
      <c r="BU25" s="427"/>
      <c r="BV25" s="425">
        <v>131957</v>
      </c>
      <c r="BW25" s="426"/>
      <c r="BX25" s="426"/>
      <c r="BY25" s="426"/>
      <c r="BZ25" s="426"/>
      <c r="CA25" s="426"/>
      <c r="CB25" s="426"/>
      <c r="CC25" s="427"/>
      <c r="CD25" s="200"/>
      <c r="CE25" s="534"/>
      <c r="CF25" s="534"/>
      <c r="CG25" s="534"/>
      <c r="CH25" s="534"/>
      <c r="CI25" s="534"/>
      <c r="CJ25" s="534"/>
      <c r="CK25" s="534"/>
      <c r="CL25" s="534"/>
      <c r="CM25" s="534"/>
      <c r="CN25" s="534"/>
      <c r="CO25" s="534"/>
      <c r="CP25" s="534"/>
      <c r="CQ25" s="534"/>
      <c r="CR25" s="534"/>
      <c r="CS25" s="535"/>
      <c r="CT25" s="385"/>
      <c r="CU25" s="386"/>
      <c r="CV25" s="386"/>
      <c r="CW25" s="386"/>
      <c r="CX25" s="386"/>
      <c r="CY25" s="386"/>
      <c r="CZ25" s="386"/>
      <c r="DA25" s="387"/>
      <c r="DB25" s="385"/>
      <c r="DC25" s="386"/>
      <c r="DD25" s="386"/>
      <c r="DE25" s="386"/>
      <c r="DF25" s="386"/>
      <c r="DG25" s="386"/>
      <c r="DH25" s="386"/>
      <c r="DI25" s="387"/>
    </row>
    <row r="26" spans="1:119" s="185" customFormat="1" ht="18.75" customHeight="1">
      <c r="A26" s="186"/>
      <c r="B26" s="580"/>
      <c r="C26" s="581"/>
      <c r="D26" s="582"/>
      <c r="E26" s="478" t="s">
        <v>177</v>
      </c>
      <c r="F26" s="435"/>
      <c r="G26" s="435"/>
      <c r="H26" s="435"/>
      <c r="I26" s="435"/>
      <c r="J26" s="435"/>
      <c r="K26" s="436"/>
      <c r="L26" s="479">
        <v>1</v>
      </c>
      <c r="M26" s="480"/>
      <c r="N26" s="480"/>
      <c r="O26" s="480"/>
      <c r="P26" s="494"/>
      <c r="Q26" s="479">
        <v>5444</v>
      </c>
      <c r="R26" s="480"/>
      <c r="S26" s="480"/>
      <c r="T26" s="480"/>
      <c r="U26" s="480"/>
      <c r="V26" s="494"/>
      <c r="W26" s="589"/>
      <c r="X26" s="581"/>
      <c r="Y26" s="582"/>
      <c r="Z26" s="478" t="s">
        <v>178</v>
      </c>
      <c r="AA26" s="596"/>
      <c r="AB26" s="596"/>
      <c r="AC26" s="596"/>
      <c r="AD26" s="596"/>
      <c r="AE26" s="596"/>
      <c r="AF26" s="596"/>
      <c r="AG26" s="597"/>
      <c r="AH26" s="479">
        <v>9</v>
      </c>
      <c r="AI26" s="480"/>
      <c r="AJ26" s="480"/>
      <c r="AK26" s="480"/>
      <c r="AL26" s="494"/>
      <c r="AM26" s="479">
        <v>25272</v>
      </c>
      <c r="AN26" s="480"/>
      <c r="AO26" s="480"/>
      <c r="AP26" s="480"/>
      <c r="AQ26" s="480"/>
      <c r="AR26" s="494"/>
      <c r="AS26" s="479">
        <v>2808</v>
      </c>
      <c r="AT26" s="480"/>
      <c r="AU26" s="480"/>
      <c r="AV26" s="480"/>
      <c r="AW26" s="480"/>
      <c r="AX26" s="481"/>
      <c r="AY26" s="391" t="s">
        <v>179</v>
      </c>
      <c r="AZ26" s="392"/>
      <c r="BA26" s="392"/>
      <c r="BB26" s="392"/>
      <c r="BC26" s="392"/>
      <c r="BD26" s="392"/>
      <c r="BE26" s="392"/>
      <c r="BF26" s="392"/>
      <c r="BG26" s="392"/>
      <c r="BH26" s="392"/>
      <c r="BI26" s="392"/>
      <c r="BJ26" s="392"/>
      <c r="BK26" s="392"/>
      <c r="BL26" s="392"/>
      <c r="BM26" s="393"/>
      <c r="BN26" s="388" t="s">
        <v>127</v>
      </c>
      <c r="BO26" s="389"/>
      <c r="BP26" s="389"/>
      <c r="BQ26" s="389"/>
      <c r="BR26" s="389"/>
      <c r="BS26" s="389"/>
      <c r="BT26" s="389"/>
      <c r="BU26" s="390"/>
      <c r="BV26" s="388" t="s">
        <v>127</v>
      </c>
      <c r="BW26" s="389"/>
      <c r="BX26" s="389"/>
      <c r="BY26" s="389"/>
      <c r="BZ26" s="389"/>
      <c r="CA26" s="389"/>
      <c r="CB26" s="389"/>
      <c r="CC26" s="390"/>
      <c r="CD26" s="200"/>
      <c r="CE26" s="534"/>
      <c r="CF26" s="534"/>
      <c r="CG26" s="534"/>
      <c r="CH26" s="534"/>
      <c r="CI26" s="534"/>
      <c r="CJ26" s="534"/>
      <c r="CK26" s="534"/>
      <c r="CL26" s="534"/>
      <c r="CM26" s="534"/>
      <c r="CN26" s="534"/>
      <c r="CO26" s="534"/>
      <c r="CP26" s="534"/>
      <c r="CQ26" s="534"/>
      <c r="CR26" s="534"/>
      <c r="CS26" s="535"/>
      <c r="CT26" s="385"/>
      <c r="CU26" s="386"/>
      <c r="CV26" s="386"/>
      <c r="CW26" s="386"/>
      <c r="CX26" s="386"/>
      <c r="CY26" s="386"/>
      <c r="CZ26" s="386"/>
      <c r="DA26" s="387"/>
      <c r="DB26" s="385"/>
      <c r="DC26" s="386"/>
      <c r="DD26" s="386"/>
      <c r="DE26" s="386"/>
      <c r="DF26" s="386"/>
      <c r="DG26" s="386"/>
      <c r="DH26" s="386"/>
      <c r="DI26" s="387"/>
    </row>
    <row r="27" spans="1:119" ht="18.75" customHeight="1" thickBot="1">
      <c r="A27" s="186"/>
      <c r="B27" s="580"/>
      <c r="C27" s="581"/>
      <c r="D27" s="582"/>
      <c r="E27" s="478" t="s">
        <v>180</v>
      </c>
      <c r="F27" s="435"/>
      <c r="G27" s="435"/>
      <c r="H27" s="435"/>
      <c r="I27" s="435"/>
      <c r="J27" s="435"/>
      <c r="K27" s="436"/>
      <c r="L27" s="479">
        <v>1</v>
      </c>
      <c r="M27" s="480"/>
      <c r="N27" s="480"/>
      <c r="O27" s="480"/>
      <c r="P27" s="494"/>
      <c r="Q27" s="479">
        <v>3110</v>
      </c>
      <c r="R27" s="480"/>
      <c r="S27" s="480"/>
      <c r="T27" s="480"/>
      <c r="U27" s="480"/>
      <c r="V27" s="494"/>
      <c r="W27" s="589"/>
      <c r="X27" s="581"/>
      <c r="Y27" s="582"/>
      <c r="Z27" s="478" t="s">
        <v>181</v>
      </c>
      <c r="AA27" s="435"/>
      <c r="AB27" s="435"/>
      <c r="AC27" s="435"/>
      <c r="AD27" s="435"/>
      <c r="AE27" s="435"/>
      <c r="AF27" s="435"/>
      <c r="AG27" s="436"/>
      <c r="AH27" s="479">
        <v>34</v>
      </c>
      <c r="AI27" s="480"/>
      <c r="AJ27" s="480"/>
      <c r="AK27" s="480"/>
      <c r="AL27" s="494"/>
      <c r="AM27" s="479">
        <v>91684</v>
      </c>
      <c r="AN27" s="480"/>
      <c r="AO27" s="480"/>
      <c r="AP27" s="480"/>
      <c r="AQ27" s="480"/>
      <c r="AR27" s="494"/>
      <c r="AS27" s="479">
        <v>2697</v>
      </c>
      <c r="AT27" s="480"/>
      <c r="AU27" s="480"/>
      <c r="AV27" s="480"/>
      <c r="AW27" s="480"/>
      <c r="AX27" s="481"/>
      <c r="AY27" s="502" t="s">
        <v>182</v>
      </c>
      <c r="AZ27" s="503"/>
      <c r="BA27" s="503"/>
      <c r="BB27" s="503"/>
      <c r="BC27" s="503"/>
      <c r="BD27" s="503"/>
      <c r="BE27" s="503"/>
      <c r="BF27" s="503"/>
      <c r="BG27" s="503"/>
      <c r="BH27" s="503"/>
      <c r="BI27" s="503"/>
      <c r="BJ27" s="503"/>
      <c r="BK27" s="503"/>
      <c r="BL27" s="503"/>
      <c r="BM27" s="504"/>
      <c r="BN27" s="593">
        <v>64077</v>
      </c>
      <c r="BO27" s="594"/>
      <c r="BP27" s="594"/>
      <c r="BQ27" s="594"/>
      <c r="BR27" s="594"/>
      <c r="BS27" s="594"/>
      <c r="BT27" s="594"/>
      <c r="BU27" s="595"/>
      <c r="BV27" s="593">
        <v>64070</v>
      </c>
      <c r="BW27" s="594"/>
      <c r="BX27" s="594"/>
      <c r="BY27" s="594"/>
      <c r="BZ27" s="594"/>
      <c r="CA27" s="594"/>
      <c r="CB27" s="594"/>
      <c r="CC27" s="595"/>
      <c r="CD27" s="202"/>
      <c r="CE27" s="534"/>
      <c r="CF27" s="534"/>
      <c r="CG27" s="534"/>
      <c r="CH27" s="534"/>
      <c r="CI27" s="534"/>
      <c r="CJ27" s="534"/>
      <c r="CK27" s="534"/>
      <c r="CL27" s="534"/>
      <c r="CM27" s="534"/>
      <c r="CN27" s="534"/>
      <c r="CO27" s="534"/>
      <c r="CP27" s="534"/>
      <c r="CQ27" s="534"/>
      <c r="CR27" s="534"/>
      <c r="CS27" s="535"/>
      <c r="CT27" s="385"/>
      <c r="CU27" s="386"/>
      <c r="CV27" s="386"/>
      <c r="CW27" s="386"/>
      <c r="CX27" s="386"/>
      <c r="CY27" s="386"/>
      <c r="CZ27" s="386"/>
      <c r="DA27" s="387"/>
      <c r="DB27" s="385"/>
      <c r="DC27" s="386"/>
      <c r="DD27" s="386"/>
      <c r="DE27" s="386"/>
      <c r="DF27" s="386"/>
      <c r="DG27" s="386"/>
      <c r="DH27" s="386"/>
      <c r="DI27" s="387"/>
      <c r="DJ27" s="185"/>
      <c r="DK27" s="185"/>
      <c r="DL27" s="185"/>
      <c r="DM27" s="185"/>
      <c r="DN27" s="185"/>
      <c r="DO27" s="185"/>
    </row>
    <row r="28" spans="1:119" ht="18.75" customHeight="1">
      <c r="A28" s="186"/>
      <c r="B28" s="580"/>
      <c r="C28" s="581"/>
      <c r="D28" s="582"/>
      <c r="E28" s="478" t="s">
        <v>183</v>
      </c>
      <c r="F28" s="435"/>
      <c r="G28" s="435"/>
      <c r="H28" s="435"/>
      <c r="I28" s="435"/>
      <c r="J28" s="435"/>
      <c r="K28" s="436"/>
      <c r="L28" s="479">
        <v>1</v>
      </c>
      <c r="M28" s="480"/>
      <c r="N28" s="480"/>
      <c r="O28" s="480"/>
      <c r="P28" s="494"/>
      <c r="Q28" s="479">
        <v>2540</v>
      </c>
      <c r="R28" s="480"/>
      <c r="S28" s="480"/>
      <c r="T28" s="480"/>
      <c r="U28" s="480"/>
      <c r="V28" s="494"/>
      <c r="W28" s="589"/>
      <c r="X28" s="581"/>
      <c r="Y28" s="582"/>
      <c r="Z28" s="478" t="s">
        <v>184</v>
      </c>
      <c r="AA28" s="435"/>
      <c r="AB28" s="435"/>
      <c r="AC28" s="435"/>
      <c r="AD28" s="435"/>
      <c r="AE28" s="435"/>
      <c r="AF28" s="435"/>
      <c r="AG28" s="436"/>
      <c r="AH28" s="479" t="s">
        <v>175</v>
      </c>
      <c r="AI28" s="480"/>
      <c r="AJ28" s="480"/>
      <c r="AK28" s="480"/>
      <c r="AL28" s="494"/>
      <c r="AM28" s="479" t="s">
        <v>175</v>
      </c>
      <c r="AN28" s="480"/>
      <c r="AO28" s="480"/>
      <c r="AP28" s="480"/>
      <c r="AQ28" s="480"/>
      <c r="AR28" s="494"/>
      <c r="AS28" s="479" t="s">
        <v>127</v>
      </c>
      <c r="AT28" s="480"/>
      <c r="AU28" s="480"/>
      <c r="AV28" s="480"/>
      <c r="AW28" s="480"/>
      <c r="AX28" s="481"/>
      <c r="AY28" s="606" t="s">
        <v>185</v>
      </c>
      <c r="AZ28" s="607"/>
      <c r="BA28" s="607"/>
      <c r="BB28" s="608"/>
      <c r="BC28" s="422" t="s">
        <v>48</v>
      </c>
      <c r="BD28" s="423"/>
      <c r="BE28" s="423"/>
      <c r="BF28" s="423"/>
      <c r="BG28" s="423"/>
      <c r="BH28" s="423"/>
      <c r="BI28" s="423"/>
      <c r="BJ28" s="423"/>
      <c r="BK28" s="423"/>
      <c r="BL28" s="423"/>
      <c r="BM28" s="424"/>
      <c r="BN28" s="425">
        <v>424978</v>
      </c>
      <c r="BO28" s="426"/>
      <c r="BP28" s="426"/>
      <c r="BQ28" s="426"/>
      <c r="BR28" s="426"/>
      <c r="BS28" s="426"/>
      <c r="BT28" s="426"/>
      <c r="BU28" s="427"/>
      <c r="BV28" s="425">
        <v>476936</v>
      </c>
      <c r="BW28" s="426"/>
      <c r="BX28" s="426"/>
      <c r="BY28" s="426"/>
      <c r="BZ28" s="426"/>
      <c r="CA28" s="426"/>
      <c r="CB28" s="426"/>
      <c r="CC28" s="427"/>
      <c r="CD28" s="200"/>
      <c r="CE28" s="534"/>
      <c r="CF28" s="534"/>
      <c r="CG28" s="534"/>
      <c r="CH28" s="534"/>
      <c r="CI28" s="534"/>
      <c r="CJ28" s="534"/>
      <c r="CK28" s="534"/>
      <c r="CL28" s="534"/>
      <c r="CM28" s="534"/>
      <c r="CN28" s="534"/>
      <c r="CO28" s="534"/>
      <c r="CP28" s="534"/>
      <c r="CQ28" s="534"/>
      <c r="CR28" s="534"/>
      <c r="CS28" s="535"/>
      <c r="CT28" s="385"/>
      <c r="CU28" s="386"/>
      <c r="CV28" s="386"/>
      <c r="CW28" s="386"/>
      <c r="CX28" s="386"/>
      <c r="CY28" s="386"/>
      <c r="CZ28" s="386"/>
      <c r="DA28" s="387"/>
      <c r="DB28" s="385"/>
      <c r="DC28" s="386"/>
      <c r="DD28" s="386"/>
      <c r="DE28" s="386"/>
      <c r="DF28" s="386"/>
      <c r="DG28" s="386"/>
      <c r="DH28" s="386"/>
      <c r="DI28" s="387"/>
      <c r="DJ28" s="185"/>
      <c r="DK28" s="185"/>
      <c r="DL28" s="185"/>
      <c r="DM28" s="185"/>
      <c r="DN28" s="185"/>
      <c r="DO28" s="185"/>
    </row>
    <row r="29" spans="1:119" ht="18.75" customHeight="1">
      <c r="A29" s="186"/>
      <c r="B29" s="580"/>
      <c r="C29" s="581"/>
      <c r="D29" s="582"/>
      <c r="E29" s="478" t="s">
        <v>186</v>
      </c>
      <c r="F29" s="435"/>
      <c r="G29" s="435"/>
      <c r="H29" s="435"/>
      <c r="I29" s="435"/>
      <c r="J29" s="435"/>
      <c r="K29" s="436"/>
      <c r="L29" s="479">
        <v>12</v>
      </c>
      <c r="M29" s="480"/>
      <c r="N29" s="480"/>
      <c r="O29" s="480"/>
      <c r="P29" s="494"/>
      <c r="Q29" s="479">
        <v>2300</v>
      </c>
      <c r="R29" s="480"/>
      <c r="S29" s="480"/>
      <c r="T29" s="480"/>
      <c r="U29" s="480"/>
      <c r="V29" s="494"/>
      <c r="W29" s="590"/>
      <c r="X29" s="591"/>
      <c r="Y29" s="592"/>
      <c r="Z29" s="478" t="s">
        <v>187</v>
      </c>
      <c r="AA29" s="435"/>
      <c r="AB29" s="435"/>
      <c r="AC29" s="435"/>
      <c r="AD29" s="435"/>
      <c r="AE29" s="435"/>
      <c r="AF29" s="435"/>
      <c r="AG29" s="436"/>
      <c r="AH29" s="479">
        <v>156</v>
      </c>
      <c r="AI29" s="480"/>
      <c r="AJ29" s="480"/>
      <c r="AK29" s="480"/>
      <c r="AL29" s="494"/>
      <c r="AM29" s="479">
        <v>459514</v>
      </c>
      <c r="AN29" s="480"/>
      <c r="AO29" s="480"/>
      <c r="AP29" s="480"/>
      <c r="AQ29" s="480"/>
      <c r="AR29" s="494"/>
      <c r="AS29" s="479">
        <v>2946</v>
      </c>
      <c r="AT29" s="480"/>
      <c r="AU29" s="480"/>
      <c r="AV29" s="480"/>
      <c r="AW29" s="480"/>
      <c r="AX29" s="481"/>
      <c r="AY29" s="609"/>
      <c r="AZ29" s="610"/>
      <c r="BA29" s="610"/>
      <c r="BB29" s="611"/>
      <c r="BC29" s="439" t="s">
        <v>188</v>
      </c>
      <c r="BD29" s="440"/>
      <c r="BE29" s="440"/>
      <c r="BF29" s="440"/>
      <c r="BG29" s="440"/>
      <c r="BH29" s="440"/>
      <c r="BI29" s="440"/>
      <c r="BJ29" s="440"/>
      <c r="BK29" s="440"/>
      <c r="BL29" s="440"/>
      <c r="BM29" s="441"/>
      <c r="BN29" s="388">
        <v>84656</v>
      </c>
      <c r="BO29" s="389"/>
      <c r="BP29" s="389"/>
      <c r="BQ29" s="389"/>
      <c r="BR29" s="389"/>
      <c r="BS29" s="389"/>
      <c r="BT29" s="389"/>
      <c r="BU29" s="390"/>
      <c r="BV29" s="388">
        <v>84648</v>
      </c>
      <c r="BW29" s="389"/>
      <c r="BX29" s="389"/>
      <c r="BY29" s="389"/>
      <c r="BZ29" s="389"/>
      <c r="CA29" s="389"/>
      <c r="CB29" s="389"/>
      <c r="CC29" s="390"/>
      <c r="CD29" s="202"/>
      <c r="CE29" s="534"/>
      <c r="CF29" s="534"/>
      <c r="CG29" s="534"/>
      <c r="CH29" s="534"/>
      <c r="CI29" s="534"/>
      <c r="CJ29" s="534"/>
      <c r="CK29" s="534"/>
      <c r="CL29" s="534"/>
      <c r="CM29" s="534"/>
      <c r="CN29" s="534"/>
      <c r="CO29" s="534"/>
      <c r="CP29" s="534"/>
      <c r="CQ29" s="534"/>
      <c r="CR29" s="534"/>
      <c r="CS29" s="535"/>
      <c r="CT29" s="385"/>
      <c r="CU29" s="386"/>
      <c r="CV29" s="386"/>
      <c r="CW29" s="386"/>
      <c r="CX29" s="386"/>
      <c r="CY29" s="386"/>
      <c r="CZ29" s="386"/>
      <c r="DA29" s="387"/>
      <c r="DB29" s="385"/>
      <c r="DC29" s="386"/>
      <c r="DD29" s="386"/>
      <c r="DE29" s="386"/>
      <c r="DF29" s="386"/>
      <c r="DG29" s="386"/>
      <c r="DH29" s="386"/>
      <c r="DI29" s="387"/>
      <c r="DJ29" s="185"/>
      <c r="DK29" s="185"/>
      <c r="DL29" s="185"/>
      <c r="DM29" s="185"/>
      <c r="DN29" s="185"/>
      <c r="DO29" s="185"/>
    </row>
    <row r="30" spans="1:119" ht="18.75" customHeight="1" thickBot="1">
      <c r="A30" s="186"/>
      <c r="B30" s="583"/>
      <c r="C30" s="584"/>
      <c r="D30" s="585"/>
      <c r="E30" s="482"/>
      <c r="F30" s="483"/>
      <c r="G30" s="483"/>
      <c r="H30" s="483"/>
      <c r="I30" s="483"/>
      <c r="J30" s="483"/>
      <c r="K30" s="484"/>
      <c r="L30" s="598"/>
      <c r="M30" s="599"/>
      <c r="N30" s="599"/>
      <c r="O30" s="599"/>
      <c r="P30" s="600"/>
      <c r="Q30" s="598"/>
      <c r="R30" s="599"/>
      <c r="S30" s="599"/>
      <c r="T30" s="599"/>
      <c r="U30" s="599"/>
      <c r="V30" s="600"/>
      <c r="W30" s="601" t="s">
        <v>189</v>
      </c>
      <c r="X30" s="602"/>
      <c r="Y30" s="602"/>
      <c r="Z30" s="602"/>
      <c r="AA30" s="602"/>
      <c r="AB30" s="602"/>
      <c r="AC30" s="602"/>
      <c r="AD30" s="602"/>
      <c r="AE30" s="602"/>
      <c r="AF30" s="602"/>
      <c r="AG30" s="603"/>
      <c r="AH30" s="551">
        <v>96.4</v>
      </c>
      <c r="AI30" s="552"/>
      <c r="AJ30" s="552"/>
      <c r="AK30" s="552"/>
      <c r="AL30" s="552"/>
      <c r="AM30" s="552"/>
      <c r="AN30" s="552"/>
      <c r="AO30" s="552"/>
      <c r="AP30" s="552"/>
      <c r="AQ30" s="552"/>
      <c r="AR30" s="552"/>
      <c r="AS30" s="552"/>
      <c r="AT30" s="552"/>
      <c r="AU30" s="552"/>
      <c r="AV30" s="552"/>
      <c r="AW30" s="552"/>
      <c r="AX30" s="554"/>
      <c r="AY30" s="612"/>
      <c r="AZ30" s="613"/>
      <c r="BA30" s="613"/>
      <c r="BB30" s="614"/>
      <c r="BC30" s="574" t="s">
        <v>50</v>
      </c>
      <c r="BD30" s="575"/>
      <c r="BE30" s="575"/>
      <c r="BF30" s="575"/>
      <c r="BG30" s="575"/>
      <c r="BH30" s="575"/>
      <c r="BI30" s="575"/>
      <c r="BJ30" s="575"/>
      <c r="BK30" s="575"/>
      <c r="BL30" s="575"/>
      <c r="BM30" s="576"/>
      <c r="BN30" s="593">
        <v>575883</v>
      </c>
      <c r="BO30" s="594"/>
      <c r="BP30" s="594"/>
      <c r="BQ30" s="594"/>
      <c r="BR30" s="594"/>
      <c r="BS30" s="594"/>
      <c r="BT30" s="594"/>
      <c r="BU30" s="595"/>
      <c r="BV30" s="593">
        <v>570842</v>
      </c>
      <c r="BW30" s="594"/>
      <c r="BX30" s="594"/>
      <c r="BY30" s="594"/>
      <c r="BZ30" s="594"/>
      <c r="CA30" s="594"/>
      <c r="CB30" s="594"/>
      <c r="CC30" s="595"/>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c r="A32" s="186"/>
      <c r="B32" s="212"/>
      <c r="C32" s="213" t="s">
        <v>190</v>
      </c>
      <c r="D32" s="213"/>
      <c r="E32" s="213"/>
      <c r="F32" s="210"/>
      <c r="G32" s="210"/>
      <c r="H32" s="210"/>
      <c r="I32" s="210"/>
      <c r="J32" s="210"/>
      <c r="K32" s="210"/>
      <c r="L32" s="210"/>
      <c r="M32" s="210"/>
      <c r="N32" s="210"/>
      <c r="O32" s="210"/>
      <c r="P32" s="210"/>
      <c r="Q32" s="210"/>
      <c r="R32" s="210"/>
      <c r="S32" s="210"/>
      <c r="T32" s="210"/>
      <c r="U32" s="210" t="s">
        <v>191</v>
      </c>
      <c r="V32" s="210"/>
      <c r="W32" s="210"/>
      <c r="X32" s="210"/>
      <c r="Y32" s="210"/>
      <c r="Z32" s="210"/>
      <c r="AA32" s="210"/>
      <c r="AB32" s="210"/>
      <c r="AC32" s="210"/>
      <c r="AD32" s="210"/>
      <c r="AE32" s="210"/>
      <c r="AF32" s="210"/>
      <c r="AG32" s="210"/>
      <c r="AH32" s="210"/>
      <c r="AI32" s="210"/>
      <c r="AJ32" s="210"/>
      <c r="AK32" s="210"/>
      <c r="AL32" s="210"/>
      <c r="AM32" s="214" t="s">
        <v>192</v>
      </c>
      <c r="AN32" s="210"/>
      <c r="AO32" s="210"/>
      <c r="AP32" s="210"/>
      <c r="AQ32" s="210"/>
      <c r="AR32" s="210"/>
      <c r="AS32" s="214"/>
      <c r="AT32" s="214"/>
      <c r="AU32" s="214"/>
      <c r="AV32" s="214"/>
      <c r="AW32" s="214"/>
      <c r="AX32" s="214"/>
      <c r="AY32" s="214"/>
      <c r="AZ32" s="214"/>
      <c r="BA32" s="214"/>
      <c r="BB32" s="210"/>
      <c r="BC32" s="214"/>
      <c r="BD32" s="210"/>
      <c r="BE32" s="214" t="s">
        <v>193</v>
      </c>
      <c r="BF32" s="210"/>
      <c r="BG32" s="210"/>
      <c r="BH32" s="210"/>
      <c r="BI32" s="210"/>
      <c r="BJ32" s="214"/>
      <c r="BK32" s="214"/>
      <c r="BL32" s="214"/>
      <c r="BM32" s="214"/>
      <c r="BN32" s="214"/>
      <c r="BO32" s="214"/>
      <c r="BP32" s="214"/>
      <c r="BQ32" s="214"/>
      <c r="BR32" s="210"/>
      <c r="BS32" s="210"/>
      <c r="BT32" s="210"/>
      <c r="BU32" s="210"/>
      <c r="BV32" s="210"/>
      <c r="BW32" s="210" t="s">
        <v>194</v>
      </c>
      <c r="BX32" s="210"/>
      <c r="BY32" s="210"/>
      <c r="BZ32" s="210"/>
      <c r="CA32" s="210"/>
      <c r="CB32" s="214"/>
      <c r="CC32" s="214"/>
      <c r="CD32" s="214"/>
      <c r="CE32" s="214"/>
      <c r="CF32" s="214"/>
      <c r="CG32" s="214"/>
      <c r="CH32" s="214"/>
      <c r="CI32" s="214"/>
      <c r="CJ32" s="214"/>
      <c r="CK32" s="214"/>
      <c r="CL32" s="214"/>
      <c r="CM32" s="214"/>
      <c r="CN32" s="214"/>
      <c r="CO32" s="214" t="s">
        <v>195</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c r="A33" s="186"/>
      <c r="B33" s="212"/>
      <c r="C33" s="460" t="s">
        <v>196</v>
      </c>
      <c r="D33" s="460"/>
      <c r="E33" s="413" t="s">
        <v>197</v>
      </c>
      <c r="F33" s="413"/>
      <c r="G33" s="413"/>
      <c r="H33" s="413"/>
      <c r="I33" s="413"/>
      <c r="J33" s="413"/>
      <c r="K33" s="413"/>
      <c r="L33" s="413"/>
      <c r="M33" s="413"/>
      <c r="N33" s="413"/>
      <c r="O33" s="413"/>
      <c r="P33" s="413"/>
      <c r="Q33" s="413"/>
      <c r="R33" s="413"/>
      <c r="S33" s="413"/>
      <c r="T33" s="215"/>
      <c r="U33" s="460" t="s">
        <v>198</v>
      </c>
      <c r="V33" s="460"/>
      <c r="W33" s="413" t="s">
        <v>197</v>
      </c>
      <c r="X33" s="413"/>
      <c r="Y33" s="413"/>
      <c r="Z33" s="413"/>
      <c r="AA33" s="413"/>
      <c r="AB33" s="413"/>
      <c r="AC33" s="413"/>
      <c r="AD33" s="413"/>
      <c r="AE33" s="413"/>
      <c r="AF33" s="413"/>
      <c r="AG33" s="413"/>
      <c r="AH33" s="413"/>
      <c r="AI33" s="413"/>
      <c r="AJ33" s="413"/>
      <c r="AK33" s="413"/>
      <c r="AL33" s="215"/>
      <c r="AM33" s="460" t="s">
        <v>198</v>
      </c>
      <c r="AN33" s="460"/>
      <c r="AO33" s="413" t="s">
        <v>199</v>
      </c>
      <c r="AP33" s="413"/>
      <c r="AQ33" s="413"/>
      <c r="AR33" s="413"/>
      <c r="AS33" s="413"/>
      <c r="AT33" s="413"/>
      <c r="AU33" s="413"/>
      <c r="AV33" s="413"/>
      <c r="AW33" s="413"/>
      <c r="AX33" s="413"/>
      <c r="AY33" s="413"/>
      <c r="AZ33" s="413"/>
      <c r="BA33" s="413"/>
      <c r="BB33" s="413"/>
      <c r="BC33" s="413"/>
      <c r="BD33" s="216"/>
      <c r="BE33" s="413" t="s">
        <v>200</v>
      </c>
      <c r="BF33" s="413"/>
      <c r="BG33" s="413" t="s">
        <v>201</v>
      </c>
      <c r="BH33" s="413"/>
      <c r="BI33" s="413"/>
      <c r="BJ33" s="413"/>
      <c r="BK33" s="413"/>
      <c r="BL33" s="413"/>
      <c r="BM33" s="413"/>
      <c r="BN33" s="413"/>
      <c r="BO33" s="413"/>
      <c r="BP33" s="413"/>
      <c r="BQ33" s="413"/>
      <c r="BR33" s="413"/>
      <c r="BS33" s="413"/>
      <c r="BT33" s="413"/>
      <c r="BU33" s="413"/>
      <c r="BV33" s="216"/>
      <c r="BW33" s="460" t="s">
        <v>200</v>
      </c>
      <c r="BX33" s="460"/>
      <c r="BY33" s="413" t="s">
        <v>202</v>
      </c>
      <c r="BZ33" s="413"/>
      <c r="CA33" s="413"/>
      <c r="CB33" s="413"/>
      <c r="CC33" s="413"/>
      <c r="CD33" s="413"/>
      <c r="CE33" s="413"/>
      <c r="CF33" s="413"/>
      <c r="CG33" s="413"/>
      <c r="CH33" s="413"/>
      <c r="CI33" s="413"/>
      <c r="CJ33" s="413"/>
      <c r="CK33" s="413"/>
      <c r="CL33" s="413"/>
      <c r="CM33" s="413"/>
      <c r="CN33" s="215"/>
      <c r="CO33" s="460" t="s">
        <v>196</v>
      </c>
      <c r="CP33" s="460"/>
      <c r="CQ33" s="413" t="s">
        <v>203</v>
      </c>
      <c r="CR33" s="413"/>
      <c r="CS33" s="413"/>
      <c r="CT33" s="413"/>
      <c r="CU33" s="413"/>
      <c r="CV33" s="413"/>
      <c r="CW33" s="413"/>
      <c r="CX33" s="413"/>
      <c r="CY33" s="413"/>
      <c r="CZ33" s="413"/>
      <c r="DA33" s="413"/>
      <c r="DB33" s="413"/>
      <c r="DC33" s="413"/>
      <c r="DD33" s="413"/>
      <c r="DE33" s="413"/>
      <c r="DF33" s="215"/>
      <c r="DG33" s="615" t="s">
        <v>204</v>
      </c>
      <c r="DH33" s="615"/>
      <c r="DI33" s="217"/>
      <c r="DJ33" s="185"/>
      <c r="DK33" s="185"/>
      <c r="DL33" s="185"/>
      <c r="DM33" s="185"/>
      <c r="DN33" s="185"/>
      <c r="DO33" s="185"/>
    </row>
    <row r="34" spans="1:119" ht="32.25" customHeight="1">
      <c r="A34" s="186"/>
      <c r="B34" s="212"/>
      <c r="C34" s="605">
        <f>IF(E34="","",1)</f>
        <v>1</v>
      </c>
      <c r="D34" s="605"/>
      <c r="E34" s="604" t="str">
        <f>IF('各会計、関係団体の財政状況及び健全化判断比率'!B7="","",'各会計、関係団体の財政状況及び健全化判断比率'!B7)</f>
        <v>一般会計</v>
      </c>
      <c r="F34" s="604"/>
      <c r="G34" s="604"/>
      <c r="H34" s="604"/>
      <c r="I34" s="604"/>
      <c r="J34" s="604"/>
      <c r="K34" s="604"/>
      <c r="L34" s="604"/>
      <c r="M34" s="604"/>
      <c r="N34" s="604"/>
      <c r="O34" s="604"/>
      <c r="P34" s="604"/>
      <c r="Q34" s="604"/>
      <c r="R34" s="604"/>
      <c r="S34" s="604"/>
      <c r="T34" s="213"/>
      <c r="U34" s="605">
        <f>IF(W34="","",MAX(C34:D43)+1)</f>
        <v>3</v>
      </c>
      <c r="V34" s="605"/>
      <c r="W34" s="604" t="str">
        <f>IF('各会計、関係団体の財政状況及び健全化判断比率'!B28="","",'各会計、関係団体の財政状況及び健全化判断比率'!B28)</f>
        <v>国民健康保険特別会計（事業勘定）</v>
      </c>
      <c r="X34" s="604"/>
      <c r="Y34" s="604"/>
      <c r="Z34" s="604"/>
      <c r="AA34" s="604"/>
      <c r="AB34" s="604"/>
      <c r="AC34" s="604"/>
      <c r="AD34" s="604"/>
      <c r="AE34" s="604"/>
      <c r="AF34" s="604"/>
      <c r="AG34" s="604"/>
      <c r="AH34" s="604"/>
      <c r="AI34" s="604"/>
      <c r="AJ34" s="604"/>
      <c r="AK34" s="604"/>
      <c r="AL34" s="213"/>
      <c r="AM34" s="605">
        <f>IF(AO34="","",MAX(C34:D43,U34:V43)+1)</f>
        <v>7</v>
      </c>
      <c r="AN34" s="605"/>
      <c r="AO34" s="604" t="str">
        <f>IF('各会計、関係団体の財政状況及び健全化判断比率'!B32="","",'各会計、関係団体の財政状況及び健全化判断比率'!B32)</f>
        <v>下水道事業会計</v>
      </c>
      <c r="AP34" s="604"/>
      <c r="AQ34" s="604"/>
      <c r="AR34" s="604"/>
      <c r="AS34" s="604"/>
      <c r="AT34" s="604"/>
      <c r="AU34" s="604"/>
      <c r="AV34" s="604"/>
      <c r="AW34" s="604"/>
      <c r="AX34" s="604"/>
      <c r="AY34" s="604"/>
      <c r="AZ34" s="604"/>
      <c r="BA34" s="604"/>
      <c r="BB34" s="604"/>
      <c r="BC34" s="604"/>
      <c r="BD34" s="213"/>
      <c r="BE34" s="605" t="str">
        <f>IF(BG34="","",MAX(C34:D43,U34:V43,AM34:AN43)+1)</f>
        <v/>
      </c>
      <c r="BF34" s="605"/>
      <c r="BG34" s="604"/>
      <c r="BH34" s="604"/>
      <c r="BI34" s="604"/>
      <c r="BJ34" s="604"/>
      <c r="BK34" s="604"/>
      <c r="BL34" s="604"/>
      <c r="BM34" s="604"/>
      <c r="BN34" s="604"/>
      <c r="BO34" s="604"/>
      <c r="BP34" s="604"/>
      <c r="BQ34" s="604"/>
      <c r="BR34" s="604"/>
      <c r="BS34" s="604"/>
      <c r="BT34" s="604"/>
      <c r="BU34" s="604"/>
      <c r="BV34" s="213"/>
      <c r="BW34" s="605">
        <f>IF(BY34="","",MAX(C34:D43,U34:V43,AM34:AN43,BE34:BF43)+1)</f>
        <v>9</v>
      </c>
      <c r="BX34" s="605"/>
      <c r="BY34" s="604" t="str">
        <f>IF('各会計、関係団体の財政状況及び健全化判断比率'!B68="","",'各会計、関係団体の財政状況及び健全化判断比率'!B68)</f>
        <v>新潟県市町村総合事務組合
　【一般会計】</v>
      </c>
      <c r="BZ34" s="604"/>
      <c r="CA34" s="604"/>
      <c r="CB34" s="604"/>
      <c r="CC34" s="604"/>
      <c r="CD34" s="604"/>
      <c r="CE34" s="604"/>
      <c r="CF34" s="604"/>
      <c r="CG34" s="604"/>
      <c r="CH34" s="604"/>
      <c r="CI34" s="604"/>
      <c r="CJ34" s="604"/>
      <c r="CK34" s="604"/>
      <c r="CL34" s="604"/>
      <c r="CM34" s="604"/>
      <c r="CN34" s="213"/>
      <c r="CO34" s="605">
        <f>IF(CQ34="","",MAX(C34:D43,U34:V43,AM34:AN43,BE34:BF43,BW34:BX43)+1)</f>
        <v>19</v>
      </c>
      <c r="CP34" s="605"/>
      <c r="CQ34" s="604" t="str">
        <f>IF('各会計、関係団体の財政状況及び健全化判断比率'!BS7="","",'各会計、関係団体の財政状況及び健全化判断比率'!BS7)</f>
        <v>㈱聖籠の杜</v>
      </c>
      <c r="CR34" s="604"/>
      <c r="CS34" s="604"/>
      <c r="CT34" s="604"/>
      <c r="CU34" s="604"/>
      <c r="CV34" s="604"/>
      <c r="CW34" s="604"/>
      <c r="CX34" s="604"/>
      <c r="CY34" s="604"/>
      <c r="CZ34" s="604"/>
      <c r="DA34" s="604"/>
      <c r="DB34" s="604"/>
      <c r="DC34" s="604"/>
      <c r="DD34" s="604"/>
      <c r="DE34" s="604"/>
      <c r="DF34" s="210"/>
      <c r="DG34" s="616" t="str">
        <f>IF('各会計、関係団体の財政状況及び健全化判断比率'!BR7="","",'各会計、関係団体の財政状況及び健全化判断比率'!BR7)</f>
        <v/>
      </c>
      <c r="DH34" s="616"/>
      <c r="DI34" s="217"/>
      <c r="DJ34" s="185"/>
      <c r="DK34" s="185"/>
      <c r="DL34" s="185"/>
      <c r="DM34" s="185"/>
      <c r="DN34" s="185"/>
      <c r="DO34" s="185"/>
    </row>
    <row r="35" spans="1:119" ht="32.25" customHeight="1">
      <c r="A35" s="186"/>
      <c r="B35" s="212"/>
      <c r="C35" s="605">
        <f>IF(E35="","",C34+1)</f>
        <v>2</v>
      </c>
      <c r="D35" s="605"/>
      <c r="E35" s="604" t="str">
        <f>IF('各会計、関係団体の財政状況及び健全化判断比率'!B8="","",'各会計、関係団体の財政状況及び健全化判断比率'!B8)</f>
        <v>新潟県営開拓パイロット事業聖籠町特別会計</v>
      </c>
      <c r="F35" s="604"/>
      <c r="G35" s="604"/>
      <c r="H35" s="604"/>
      <c r="I35" s="604"/>
      <c r="J35" s="604"/>
      <c r="K35" s="604"/>
      <c r="L35" s="604"/>
      <c r="M35" s="604"/>
      <c r="N35" s="604"/>
      <c r="O35" s="604"/>
      <c r="P35" s="604"/>
      <c r="Q35" s="604"/>
      <c r="R35" s="604"/>
      <c r="S35" s="604"/>
      <c r="T35" s="213"/>
      <c r="U35" s="605">
        <f>IF(W35="","",U34+1)</f>
        <v>4</v>
      </c>
      <c r="V35" s="605"/>
      <c r="W35" s="604" t="str">
        <f>IF('各会計、関係団体の財政状況及び健全化判断比率'!B29="","",'各会計、関係団体の財政状況及び健全化判断比率'!B29)</f>
        <v>国民健康保険特別会計（施設勘定）</v>
      </c>
      <c r="X35" s="604"/>
      <c r="Y35" s="604"/>
      <c r="Z35" s="604"/>
      <c r="AA35" s="604"/>
      <c r="AB35" s="604"/>
      <c r="AC35" s="604"/>
      <c r="AD35" s="604"/>
      <c r="AE35" s="604"/>
      <c r="AF35" s="604"/>
      <c r="AG35" s="604"/>
      <c r="AH35" s="604"/>
      <c r="AI35" s="604"/>
      <c r="AJ35" s="604"/>
      <c r="AK35" s="604"/>
      <c r="AL35" s="213"/>
      <c r="AM35" s="605">
        <f t="shared" ref="AM35:AM43" si="0">IF(AO35="","",AM34+1)</f>
        <v>8</v>
      </c>
      <c r="AN35" s="605"/>
      <c r="AO35" s="604" t="str">
        <f>IF('各会計、関係団体の財政状況及び健全化判断比率'!B33="","",'各会計、関係団体の財政状況及び健全化判断比率'!B33)</f>
        <v>水道事業会計</v>
      </c>
      <c r="AP35" s="604"/>
      <c r="AQ35" s="604"/>
      <c r="AR35" s="604"/>
      <c r="AS35" s="604"/>
      <c r="AT35" s="604"/>
      <c r="AU35" s="604"/>
      <c r="AV35" s="604"/>
      <c r="AW35" s="604"/>
      <c r="AX35" s="604"/>
      <c r="AY35" s="604"/>
      <c r="AZ35" s="604"/>
      <c r="BA35" s="604"/>
      <c r="BB35" s="604"/>
      <c r="BC35" s="604"/>
      <c r="BD35" s="213"/>
      <c r="BE35" s="605" t="str">
        <f t="shared" ref="BE35:BE43" si="1">IF(BG35="","",BE34+1)</f>
        <v/>
      </c>
      <c r="BF35" s="605"/>
      <c r="BG35" s="604"/>
      <c r="BH35" s="604"/>
      <c r="BI35" s="604"/>
      <c r="BJ35" s="604"/>
      <c r="BK35" s="604"/>
      <c r="BL35" s="604"/>
      <c r="BM35" s="604"/>
      <c r="BN35" s="604"/>
      <c r="BO35" s="604"/>
      <c r="BP35" s="604"/>
      <c r="BQ35" s="604"/>
      <c r="BR35" s="604"/>
      <c r="BS35" s="604"/>
      <c r="BT35" s="604"/>
      <c r="BU35" s="604"/>
      <c r="BV35" s="213"/>
      <c r="BW35" s="605">
        <f t="shared" ref="BW35:BW43" si="2">IF(BY35="","",BW34+1)</f>
        <v>10</v>
      </c>
      <c r="BX35" s="605"/>
      <c r="BY35" s="604" t="str">
        <f>IF('各会計、関係団体の財政状況及び健全化判断比率'!B69="","",'各会計、関係団体の財政状況及び健全化判断比率'!B69)</f>
        <v>新潟県市町村総合事務組合
　【職員退職手当支給事業特別会計】</v>
      </c>
      <c r="BZ35" s="604"/>
      <c r="CA35" s="604"/>
      <c r="CB35" s="604"/>
      <c r="CC35" s="604"/>
      <c r="CD35" s="604"/>
      <c r="CE35" s="604"/>
      <c r="CF35" s="604"/>
      <c r="CG35" s="604"/>
      <c r="CH35" s="604"/>
      <c r="CI35" s="604"/>
      <c r="CJ35" s="604"/>
      <c r="CK35" s="604"/>
      <c r="CL35" s="604"/>
      <c r="CM35" s="604"/>
      <c r="CN35" s="213"/>
      <c r="CO35" s="605">
        <f t="shared" ref="CO35:CO43" si="3">IF(CQ35="","",CO34+1)</f>
        <v>20</v>
      </c>
      <c r="CP35" s="605"/>
      <c r="CQ35" s="604" t="str">
        <f>IF('各会計、関係団体の財政状況及び健全化判断比率'!BS8="","",'各会計、関係団体の財政状況及び健全化判断比率'!BS8)</f>
        <v>聖籠町地場物産㈱</v>
      </c>
      <c r="CR35" s="604"/>
      <c r="CS35" s="604"/>
      <c r="CT35" s="604"/>
      <c r="CU35" s="604"/>
      <c r="CV35" s="604"/>
      <c r="CW35" s="604"/>
      <c r="CX35" s="604"/>
      <c r="CY35" s="604"/>
      <c r="CZ35" s="604"/>
      <c r="DA35" s="604"/>
      <c r="DB35" s="604"/>
      <c r="DC35" s="604"/>
      <c r="DD35" s="604"/>
      <c r="DE35" s="604"/>
      <c r="DF35" s="210"/>
      <c r="DG35" s="616" t="str">
        <f>IF('各会計、関係団体の財政状況及び健全化判断比率'!BR8="","",'各会計、関係団体の財政状況及び健全化判断比率'!BR8)</f>
        <v/>
      </c>
      <c r="DH35" s="616"/>
      <c r="DI35" s="217"/>
      <c r="DJ35" s="185"/>
      <c r="DK35" s="185"/>
      <c r="DL35" s="185"/>
      <c r="DM35" s="185"/>
      <c r="DN35" s="185"/>
      <c r="DO35" s="185"/>
    </row>
    <row r="36" spans="1:119" ht="32.25" customHeight="1">
      <c r="A36" s="186"/>
      <c r="B36" s="212"/>
      <c r="C36" s="605" t="str">
        <f>IF(E36="","",C35+1)</f>
        <v/>
      </c>
      <c r="D36" s="605"/>
      <c r="E36" s="604" t="str">
        <f>IF('各会計、関係団体の財政状況及び健全化判断比率'!B9="","",'各会計、関係団体の財政状況及び健全化判断比率'!B9)</f>
        <v/>
      </c>
      <c r="F36" s="604"/>
      <c r="G36" s="604"/>
      <c r="H36" s="604"/>
      <c r="I36" s="604"/>
      <c r="J36" s="604"/>
      <c r="K36" s="604"/>
      <c r="L36" s="604"/>
      <c r="M36" s="604"/>
      <c r="N36" s="604"/>
      <c r="O36" s="604"/>
      <c r="P36" s="604"/>
      <c r="Q36" s="604"/>
      <c r="R36" s="604"/>
      <c r="S36" s="604"/>
      <c r="T36" s="213"/>
      <c r="U36" s="605">
        <f t="shared" ref="U36:U43" si="4">IF(W36="","",U35+1)</f>
        <v>5</v>
      </c>
      <c r="V36" s="605"/>
      <c r="W36" s="604" t="str">
        <f>IF('各会計、関係団体の財政状況及び健全化判断比率'!B30="","",'各会計、関係団体の財政状況及び健全化判断比率'!B30)</f>
        <v>介護保険特別会計</v>
      </c>
      <c r="X36" s="604"/>
      <c r="Y36" s="604"/>
      <c r="Z36" s="604"/>
      <c r="AA36" s="604"/>
      <c r="AB36" s="604"/>
      <c r="AC36" s="604"/>
      <c r="AD36" s="604"/>
      <c r="AE36" s="604"/>
      <c r="AF36" s="604"/>
      <c r="AG36" s="604"/>
      <c r="AH36" s="604"/>
      <c r="AI36" s="604"/>
      <c r="AJ36" s="604"/>
      <c r="AK36" s="604"/>
      <c r="AL36" s="213"/>
      <c r="AM36" s="605" t="str">
        <f t="shared" si="0"/>
        <v/>
      </c>
      <c r="AN36" s="605"/>
      <c r="AO36" s="604"/>
      <c r="AP36" s="604"/>
      <c r="AQ36" s="604"/>
      <c r="AR36" s="604"/>
      <c r="AS36" s="604"/>
      <c r="AT36" s="604"/>
      <c r="AU36" s="604"/>
      <c r="AV36" s="604"/>
      <c r="AW36" s="604"/>
      <c r="AX36" s="604"/>
      <c r="AY36" s="604"/>
      <c r="AZ36" s="604"/>
      <c r="BA36" s="604"/>
      <c r="BB36" s="604"/>
      <c r="BC36" s="604"/>
      <c r="BD36" s="213"/>
      <c r="BE36" s="605" t="str">
        <f t="shared" si="1"/>
        <v/>
      </c>
      <c r="BF36" s="605"/>
      <c r="BG36" s="604"/>
      <c r="BH36" s="604"/>
      <c r="BI36" s="604"/>
      <c r="BJ36" s="604"/>
      <c r="BK36" s="604"/>
      <c r="BL36" s="604"/>
      <c r="BM36" s="604"/>
      <c r="BN36" s="604"/>
      <c r="BO36" s="604"/>
      <c r="BP36" s="604"/>
      <c r="BQ36" s="604"/>
      <c r="BR36" s="604"/>
      <c r="BS36" s="604"/>
      <c r="BT36" s="604"/>
      <c r="BU36" s="604"/>
      <c r="BV36" s="213"/>
      <c r="BW36" s="605">
        <f t="shared" si="2"/>
        <v>11</v>
      </c>
      <c r="BX36" s="605"/>
      <c r="BY36" s="604" t="str">
        <f>IF('各会計、関係団体の財政状況及び健全化判断比率'!B70="","",'各会計、関係団体の財政状況及び健全化判断比率'!B70)</f>
        <v>新潟県市町村総合事務組合
　【消防団員等公務災害補償事業特別会計】</v>
      </c>
      <c r="BZ36" s="604"/>
      <c r="CA36" s="604"/>
      <c r="CB36" s="604"/>
      <c r="CC36" s="604"/>
      <c r="CD36" s="604"/>
      <c r="CE36" s="604"/>
      <c r="CF36" s="604"/>
      <c r="CG36" s="604"/>
      <c r="CH36" s="604"/>
      <c r="CI36" s="604"/>
      <c r="CJ36" s="604"/>
      <c r="CK36" s="604"/>
      <c r="CL36" s="604"/>
      <c r="CM36" s="604"/>
      <c r="CN36" s="213"/>
      <c r="CO36" s="605">
        <f t="shared" si="3"/>
        <v>21</v>
      </c>
      <c r="CP36" s="605"/>
      <c r="CQ36" s="604" t="str">
        <f>IF('各会計、関係団体の財政状況及び健全化判断比率'!BS9="","",'各会計、関係団体の財政状況及び健全化判断比率'!BS9)</f>
        <v>下越土地開発公社</v>
      </c>
      <c r="CR36" s="604"/>
      <c r="CS36" s="604"/>
      <c r="CT36" s="604"/>
      <c r="CU36" s="604"/>
      <c r="CV36" s="604"/>
      <c r="CW36" s="604"/>
      <c r="CX36" s="604"/>
      <c r="CY36" s="604"/>
      <c r="CZ36" s="604"/>
      <c r="DA36" s="604"/>
      <c r="DB36" s="604"/>
      <c r="DC36" s="604"/>
      <c r="DD36" s="604"/>
      <c r="DE36" s="604"/>
      <c r="DF36" s="210"/>
      <c r="DG36" s="616" t="str">
        <f>IF('各会計、関係団体の財政状況及び健全化判断比率'!BR9="","",'各会計、関係団体の財政状況及び健全化判断比率'!BR9)</f>
        <v/>
      </c>
      <c r="DH36" s="616"/>
      <c r="DI36" s="217"/>
      <c r="DJ36" s="185"/>
      <c r="DK36" s="185"/>
      <c r="DL36" s="185"/>
      <c r="DM36" s="185"/>
      <c r="DN36" s="185"/>
      <c r="DO36" s="185"/>
    </row>
    <row r="37" spans="1:119" ht="32.25" customHeight="1">
      <c r="A37" s="186"/>
      <c r="B37" s="212"/>
      <c r="C37" s="605" t="str">
        <f>IF(E37="","",C36+1)</f>
        <v/>
      </c>
      <c r="D37" s="605"/>
      <c r="E37" s="604" t="str">
        <f>IF('各会計、関係団体の財政状況及び健全化判断比率'!B10="","",'各会計、関係団体の財政状況及び健全化判断比率'!B10)</f>
        <v/>
      </c>
      <c r="F37" s="604"/>
      <c r="G37" s="604"/>
      <c r="H37" s="604"/>
      <c r="I37" s="604"/>
      <c r="J37" s="604"/>
      <c r="K37" s="604"/>
      <c r="L37" s="604"/>
      <c r="M37" s="604"/>
      <c r="N37" s="604"/>
      <c r="O37" s="604"/>
      <c r="P37" s="604"/>
      <c r="Q37" s="604"/>
      <c r="R37" s="604"/>
      <c r="S37" s="604"/>
      <c r="T37" s="213"/>
      <c r="U37" s="605">
        <f t="shared" si="4"/>
        <v>6</v>
      </c>
      <c r="V37" s="605"/>
      <c r="W37" s="604" t="str">
        <f>IF('各会計、関係団体の財政状況及び健全化判断比率'!B31="","",'各会計、関係団体の財政状況及び健全化判断比率'!B31)</f>
        <v>後期高齢者医療特別会計</v>
      </c>
      <c r="X37" s="604"/>
      <c r="Y37" s="604"/>
      <c r="Z37" s="604"/>
      <c r="AA37" s="604"/>
      <c r="AB37" s="604"/>
      <c r="AC37" s="604"/>
      <c r="AD37" s="604"/>
      <c r="AE37" s="604"/>
      <c r="AF37" s="604"/>
      <c r="AG37" s="604"/>
      <c r="AH37" s="604"/>
      <c r="AI37" s="604"/>
      <c r="AJ37" s="604"/>
      <c r="AK37" s="604"/>
      <c r="AL37" s="213"/>
      <c r="AM37" s="605" t="str">
        <f t="shared" si="0"/>
        <v/>
      </c>
      <c r="AN37" s="605"/>
      <c r="AO37" s="604"/>
      <c r="AP37" s="604"/>
      <c r="AQ37" s="604"/>
      <c r="AR37" s="604"/>
      <c r="AS37" s="604"/>
      <c r="AT37" s="604"/>
      <c r="AU37" s="604"/>
      <c r="AV37" s="604"/>
      <c r="AW37" s="604"/>
      <c r="AX37" s="604"/>
      <c r="AY37" s="604"/>
      <c r="AZ37" s="604"/>
      <c r="BA37" s="604"/>
      <c r="BB37" s="604"/>
      <c r="BC37" s="604"/>
      <c r="BD37" s="213"/>
      <c r="BE37" s="605" t="str">
        <f t="shared" si="1"/>
        <v/>
      </c>
      <c r="BF37" s="605"/>
      <c r="BG37" s="604"/>
      <c r="BH37" s="604"/>
      <c r="BI37" s="604"/>
      <c r="BJ37" s="604"/>
      <c r="BK37" s="604"/>
      <c r="BL37" s="604"/>
      <c r="BM37" s="604"/>
      <c r="BN37" s="604"/>
      <c r="BO37" s="604"/>
      <c r="BP37" s="604"/>
      <c r="BQ37" s="604"/>
      <c r="BR37" s="604"/>
      <c r="BS37" s="604"/>
      <c r="BT37" s="604"/>
      <c r="BU37" s="604"/>
      <c r="BV37" s="213"/>
      <c r="BW37" s="605">
        <f t="shared" si="2"/>
        <v>12</v>
      </c>
      <c r="BX37" s="605"/>
      <c r="BY37" s="604" t="str">
        <f>IF('各会計、関係団体の財政状況及び健全化判断比率'!B71="","",'各会計、関係団体の財政状況及び健全化判断比率'!B71)</f>
        <v>新潟県市町村総合事務組合
　【消防賞じゅつ金支給事業特別会計】</v>
      </c>
      <c r="BZ37" s="604"/>
      <c r="CA37" s="604"/>
      <c r="CB37" s="604"/>
      <c r="CC37" s="604"/>
      <c r="CD37" s="604"/>
      <c r="CE37" s="604"/>
      <c r="CF37" s="604"/>
      <c r="CG37" s="604"/>
      <c r="CH37" s="604"/>
      <c r="CI37" s="604"/>
      <c r="CJ37" s="604"/>
      <c r="CK37" s="604"/>
      <c r="CL37" s="604"/>
      <c r="CM37" s="604"/>
      <c r="CN37" s="213"/>
      <c r="CO37" s="605" t="str">
        <f t="shared" si="3"/>
        <v/>
      </c>
      <c r="CP37" s="605"/>
      <c r="CQ37" s="604" t="str">
        <f>IF('各会計、関係団体の財政状況及び健全化判断比率'!BS10="","",'各会計、関係団体の財政状況及び健全化判断比率'!BS10)</f>
        <v/>
      </c>
      <c r="CR37" s="604"/>
      <c r="CS37" s="604"/>
      <c r="CT37" s="604"/>
      <c r="CU37" s="604"/>
      <c r="CV37" s="604"/>
      <c r="CW37" s="604"/>
      <c r="CX37" s="604"/>
      <c r="CY37" s="604"/>
      <c r="CZ37" s="604"/>
      <c r="DA37" s="604"/>
      <c r="DB37" s="604"/>
      <c r="DC37" s="604"/>
      <c r="DD37" s="604"/>
      <c r="DE37" s="604"/>
      <c r="DF37" s="210"/>
      <c r="DG37" s="616" t="str">
        <f>IF('各会計、関係団体の財政状況及び健全化判断比率'!BR10="","",'各会計、関係団体の財政状況及び健全化判断比率'!BR10)</f>
        <v/>
      </c>
      <c r="DH37" s="616"/>
      <c r="DI37" s="217"/>
      <c r="DJ37" s="185"/>
      <c r="DK37" s="185"/>
      <c r="DL37" s="185"/>
      <c r="DM37" s="185"/>
      <c r="DN37" s="185"/>
      <c r="DO37" s="185"/>
    </row>
    <row r="38" spans="1:119" ht="32.25" customHeight="1">
      <c r="A38" s="186"/>
      <c r="B38" s="212"/>
      <c r="C38" s="605" t="str">
        <f t="shared" ref="C38:C43" si="5">IF(E38="","",C37+1)</f>
        <v/>
      </c>
      <c r="D38" s="605"/>
      <c r="E38" s="604" t="str">
        <f>IF('各会計、関係団体の財政状況及び健全化判断比率'!B11="","",'各会計、関係団体の財政状況及び健全化判断比率'!B11)</f>
        <v/>
      </c>
      <c r="F38" s="604"/>
      <c r="G38" s="604"/>
      <c r="H38" s="604"/>
      <c r="I38" s="604"/>
      <c r="J38" s="604"/>
      <c r="K38" s="604"/>
      <c r="L38" s="604"/>
      <c r="M38" s="604"/>
      <c r="N38" s="604"/>
      <c r="O38" s="604"/>
      <c r="P38" s="604"/>
      <c r="Q38" s="604"/>
      <c r="R38" s="604"/>
      <c r="S38" s="604"/>
      <c r="T38" s="213"/>
      <c r="U38" s="605" t="str">
        <f t="shared" si="4"/>
        <v/>
      </c>
      <c r="V38" s="605"/>
      <c r="W38" s="604"/>
      <c r="X38" s="604"/>
      <c r="Y38" s="604"/>
      <c r="Z38" s="604"/>
      <c r="AA38" s="604"/>
      <c r="AB38" s="604"/>
      <c r="AC38" s="604"/>
      <c r="AD38" s="604"/>
      <c r="AE38" s="604"/>
      <c r="AF38" s="604"/>
      <c r="AG38" s="604"/>
      <c r="AH38" s="604"/>
      <c r="AI38" s="604"/>
      <c r="AJ38" s="604"/>
      <c r="AK38" s="604"/>
      <c r="AL38" s="213"/>
      <c r="AM38" s="605" t="str">
        <f t="shared" si="0"/>
        <v/>
      </c>
      <c r="AN38" s="605"/>
      <c r="AO38" s="604"/>
      <c r="AP38" s="604"/>
      <c r="AQ38" s="604"/>
      <c r="AR38" s="604"/>
      <c r="AS38" s="604"/>
      <c r="AT38" s="604"/>
      <c r="AU38" s="604"/>
      <c r="AV38" s="604"/>
      <c r="AW38" s="604"/>
      <c r="AX38" s="604"/>
      <c r="AY38" s="604"/>
      <c r="AZ38" s="604"/>
      <c r="BA38" s="604"/>
      <c r="BB38" s="604"/>
      <c r="BC38" s="604"/>
      <c r="BD38" s="213"/>
      <c r="BE38" s="605" t="str">
        <f t="shared" si="1"/>
        <v/>
      </c>
      <c r="BF38" s="605"/>
      <c r="BG38" s="604"/>
      <c r="BH38" s="604"/>
      <c r="BI38" s="604"/>
      <c r="BJ38" s="604"/>
      <c r="BK38" s="604"/>
      <c r="BL38" s="604"/>
      <c r="BM38" s="604"/>
      <c r="BN38" s="604"/>
      <c r="BO38" s="604"/>
      <c r="BP38" s="604"/>
      <c r="BQ38" s="604"/>
      <c r="BR38" s="604"/>
      <c r="BS38" s="604"/>
      <c r="BT38" s="604"/>
      <c r="BU38" s="604"/>
      <c r="BV38" s="213"/>
      <c r="BW38" s="605">
        <f t="shared" si="2"/>
        <v>13</v>
      </c>
      <c r="BX38" s="605"/>
      <c r="BY38" s="604" t="str">
        <f>IF('各会計、関係団体の財政状況及び健全化判断比率'!B72="","",'各会計、関係団体の財政状況及び健全化判断比率'!B72)</f>
        <v>新潟県市町村総合事務組合
　【非常勤職員公務災害補償等特別会計】</v>
      </c>
      <c r="BZ38" s="604"/>
      <c r="CA38" s="604"/>
      <c r="CB38" s="604"/>
      <c r="CC38" s="604"/>
      <c r="CD38" s="604"/>
      <c r="CE38" s="604"/>
      <c r="CF38" s="604"/>
      <c r="CG38" s="604"/>
      <c r="CH38" s="604"/>
      <c r="CI38" s="604"/>
      <c r="CJ38" s="604"/>
      <c r="CK38" s="604"/>
      <c r="CL38" s="604"/>
      <c r="CM38" s="604"/>
      <c r="CN38" s="213"/>
      <c r="CO38" s="605" t="str">
        <f t="shared" si="3"/>
        <v/>
      </c>
      <c r="CP38" s="605"/>
      <c r="CQ38" s="604" t="str">
        <f>IF('各会計、関係団体の財政状況及び健全化判断比率'!BS11="","",'各会計、関係団体の財政状況及び健全化判断比率'!BS11)</f>
        <v/>
      </c>
      <c r="CR38" s="604"/>
      <c r="CS38" s="604"/>
      <c r="CT38" s="604"/>
      <c r="CU38" s="604"/>
      <c r="CV38" s="604"/>
      <c r="CW38" s="604"/>
      <c r="CX38" s="604"/>
      <c r="CY38" s="604"/>
      <c r="CZ38" s="604"/>
      <c r="DA38" s="604"/>
      <c r="DB38" s="604"/>
      <c r="DC38" s="604"/>
      <c r="DD38" s="604"/>
      <c r="DE38" s="604"/>
      <c r="DF38" s="210"/>
      <c r="DG38" s="616" t="str">
        <f>IF('各会計、関係団体の財政状況及び健全化判断比率'!BR11="","",'各会計、関係団体の財政状況及び健全化判断比率'!BR11)</f>
        <v/>
      </c>
      <c r="DH38" s="616"/>
      <c r="DI38" s="217"/>
      <c r="DJ38" s="185"/>
      <c r="DK38" s="185"/>
      <c r="DL38" s="185"/>
      <c r="DM38" s="185"/>
      <c r="DN38" s="185"/>
      <c r="DO38" s="185"/>
    </row>
    <row r="39" spans="1:119" ht="32.25" customHeight="1">
      <c r="A39" s="186"/>
      <c r="B39" s="212"/>
      <c r="C39" s="605" t="str">
        <f t="shared" si="5"/>
        <v/>
      </c>
      <c r="D39" s="605"/>
      <c r="E39" s="604" t="str">
        <f>IF('各会計、関係団体の財政状況及び健全化判断比率'!B12="","",'各会計、関係団体の財政状況及び健全化判断比率'!B12)</f>
        <v/>
      </c>
      <c r="F39" s="604"/>
      <c r="G39" s="604"/>
      <c r="H39" s="604"/>
      <c r="I39" s="604"/>
      <c r="J39" s="604"/>
      <c r="K39" s="604"/>
      <c r="L39" s="604"/>
      <c r="M39" s="604"/>
      <c r="N39" s="604"/>
      <c r="O39" s="604"/>
      <c r="P39" s="604"/>
      <c r="Q39" s="604"/>
      <c r="R39" s="604"/>
      <c r="S39" s="604"/>
      <c r="T39" s="213"/>
      <c r="U39" s="605" t="str">
        <f t="shared" si="4"/>
        <v/>
      </c>
      <c r="V39" s="605"/>
      <c r="W39" s="604"/>
      <c r="X39" s="604"/>
      <c r="Y39" s="604"/>
      <c r="Z39" s="604"/>
      <c r="AA39" s="604"/>
      <c r="AB39" s="604"/>
      <c r="AC39" s="604"/>
      <c r="AD39" s="604"/>
      <c r="AE39" s="604"/>
      <c r="AF39" s="604"/>
      <c r="AG39" s="604"/>
      <c r="AH39" s="604"/>
      <c r="AI39" s="604"/>
      <c r="AJ39" s="604"/>
      <c r="AK39" s="604"/>
      <c r="AL39" s="213"/>
      <c r="AM39" s="605" t="str">
        <f t="shared" si="0"/>
        <v/>
      </c>
      <c r="AN39" s="605"/>
      <c r="AO39" s="604"/>
      <c r="AP39" s="604"/>
      <c r="AQ39" s="604"/>
      <c r="AR39" s="604"/>
      <c r="AS39" s="604"/>
      <c r="AT39" s="604"/>
      <c r="AU39" s="604"/>
      <c r="AV39" s="604"/>
      <c r="AW39" s="604"/>
      <c r="AX39" s="604"/>
      <c r="AY39" s="604"/>
      <c r="AZ39" s="604"/>
      <c r="BA39" s="604"/>
      <c r="BB39" s="604"/>
      <c r="BC39" s="604"/>
      <c r="BD39" s="213"/>
      <c r="BE39" s="605" t="str">
        <f t="shared" si="1"/>
        <v/>
      </c>
      <c r="BF39" s="605"/>
      <c r="BG39" s="604"/>
      <c r="BH39" s="604"/>
      <c r="BI39" s="604"/>
      <c r="BJ39" s="604"/>
      <c r="BK39" s="604"/>
      <c r="BL39" s="604"/>
      <c r="BM39" s="604"/>
      <c r="BN39" s="604"/>
      <c r="BO39" s="604"/>
      <c r="BP39" s="604"/>
      <c r="BQ39" s="604"/>
      <c r="BR39" s="604"/>
      <c r="BS39" s="604"/>
      <c r="BT39" s="604"/>
      <c r="BU39" s="604"/>
      <c r="BV39" s="213"/>
      <c r="BW39" s="605">
        <f t="shared" si="2"/>
        <v>14</v>
      </c>
      <c r="BX39" s="605"/>
      <c r="BY39" s="604" t="str">
        <f>IF('各会計、関係団体の財政状況及び健全化判断比率'!B73="","",'各会計、関係団体の財政状況及び健全化判断比率'!B73)</f>
        <v>新潟県市町村総合事務組合
　【交通災害共済事業特別会計】</v>
      </c>
      <c r="BZ39" s="604"/>
      <c r="CA39" s="604"/>
      <c r="CB39" s="604"/>
      <c r="CC39" s="604"/>
      <c r="CD39" s="604"/>
      <c r="CE39" s="604"/>
      <c r="CF39" s="604"/>
      <c r="CG39" s="604"/>
      <c r="CH39" s="604"/>
      <c r="CI39" s="604"/>
      <c r="CJ39" s="604"/>
      <c r="CK39" s="604"/>
      <c r="CL39" s="604"/>
      <c r="CM39" s="604"/>
      <c r="CN39" s="213"/>
      <c r="CO39" s="605" t="str">
        <f t="shared" si="3"/>
        <v/>
      </c>
      <c r="CP39" s="605"/>
      <c r="CQ39" s="604" t="str">
        <f>IF('各会計、関係団体の財政状況及び健全化判断比率'!BS12="","",'各会計、関係団体の財政状況及び健全化判断比率'!BS12)</f>
        <v/>
      </c>
      <c r="CR39" s="604"/>
      <c r="CS39" s="604"/>
      <c r="CT39" s="604"/>
      <c r="CU39" s="604"/>
      <c r="CV39" s="604"/>
      <c r="CW39" s="604"/>
      <c r="CX39" s="604"/>
      <c r="CY39" s="604"/>
      <c r="CZ39" s="604"/>
      <c r="DA39" s="604"/>
      <c r="DB39" s="604"/>
      <c r="DC39" s="604"/>
      <c r="DD39" s="604"/>
      <c r="DE39" s="604"/>
      <c r="DF39" s="210"/>
      <c r="DG39" s="616" t="str">
        <f>IF('各会計、関係団体の財政状況及び健全化判断比率'!BR12="","",'各会計、関係団体の財政状況及び健全化判断比率'!BR12)</f>
        <v/>
      </c>
      <c r="DH39" s="616"/>
      <c r="DI39" s="217"/>
      <c r="DJ39" s="185"/>
      <c r="DK39" s="185"/>
      <c r="DL39" s="185"/>
      <c r="DM39" s="185"/>
      <c r="DN39" s="185"/>
      <c r="DO39" s="185"/>
    </row>
    <row r="40" spans="1:119" ht="32.25" customHeight="1">
      <c r="A40" s="186"/>
      <c r="B40" s="212"/>
      <c r="C40" s="605" t="str">
        <f t="shared" si="5"/>
        <v/>
      </c>
      <c r="D40" s="605"/>
      <c r="E40" s="604" t="str">
        <f>IF('各会計、関係団体の財政状況及び健全化判断比率'!B13="","",'各会計、関係団体の財政状況及び健全化判断比率'!B13)</f>
        <v/>
      </c>
      <c r="F40" s="604"/>
      <c r="G40" s="604"/>
      <c r="H40" s="604"/>
      <c r="I40" s="604"/>
      <c r="J40" s="604"/>
      <c r="K40" s="604"/>
      <c r="L40" s="604"/>
      <c r="M40" s="604"/>
      <c r="N40" s="604"/>
      <c r="O40" s="604"/>
      <c r="P40" s="604"/>
      <c r="Q40" s="604"/>
      <c r="R40" s="604"/>
      <c r="S40" s="604"/>
      <c r="T40" s="213"/>
      <c r="U40" s="605" t="str">
        <f t="shared" si="4"/>
        <v/>
      </c>
      <c r="V40" s="605"/>
      <c r="W40" s="604"/>
      <c r="X40" s="604"/>
      <c r="Y40" s="604"/>
      <c r="Z40" s="604"/>
      <c r="AA40" s="604"/>
      <c r="AB40" s="604"/>
      <c r="AC40" s="604"/>
      <c r="AD40" s="604"/>
      <c r="AE40" s="604"/>
      <c r="AF40" s="604"/>
      <c r="AG40" s="604"/>
      <c r="AH40" s="604"/>
      <c r="AI40" s="604"/>
      <c r="AJ40" s="604"/>
      <c r="AK40" s="604"/>
      <c r="AL40" s="213"/>
      <c r="AM40" s="605" t="str">
        <f t="shared" si="0"/>
        <v/>
      </c>
      <c r="AN40" s="605"/>
      <c r="AO40" s="604"/>
      <c r="AP40" s="604"/>
      <c r="AQ40" s="604"/>
      <c r="AR40" s="604"/>
      <c r="AS40" s="604"/>
      <c r="AT40" s="604"/>
      <c r="AU40" s="604"/>
      <c r="AV40" s="604"/>
      <c r="AW40" s="604"/>
      <c r="AX40" s="604"/>
      <c r="AY40" s="604"/>
      <c r="AZ40" s="604"/>
      <c r="BA40" s="604"/>
      <c r="BB40" s="604"/>
      <c r="BC40" s="604"/>
      <c r="BD40" s="213"/>
      <c r="BE40" s="605" t="str">
        <f t="shared" si="1"/>
        <v/>
      </c>
      <c r="BF40" s="605"/>
      <c r="BG40" s="604"/>
      <c r="BH40" s="604"/>
      <c r="BI40" s="604"/>
      <c r="BJ40" s="604"/>
      <c r="BK40" s="604"/>
      <c r="BL40" s="604"/>
      <c r="BM40" s="604"/>
      <c r="BN40" s="604"/>
      <c r="BO40" s="604"/>
      <c r="BP40" s="604"/>
      <c r="BQ40" s="604"/>
      <c r="BR40" s="604"/>
      <c r="BS40" s="604"/>
      <c r="BT40" s="604"/>
      <c r="BU40" s="604"/>
      <c r="BV40" s="213"/>
      <c r="BW40" s="605">
        <f t="shared" si="2"/>
        <v>15</v>
      </c>
      <c r="BX40" s="605"/>
      <c r="BY40" s="604" t="str">
        <f>IF('各会計、関係団体の財政状況及び健全化判断比率'!B74="","",'各会計、関係団体の財政状況及び健全化判断比率'!B74)</f>
        <v>新発田地域広域事務組合
　【一般会計】</v>
      </c>
      <c r="BZ40" s="604"/>
      <c r="CA40" s="604"/>
      <c r="CB40" s="604"/>
      <c r="CC40" s="604"/>
      <c r="CD40" s="604"/>
      <c r="CE40" s="604"/>
      <c r="CF40" s="604"/>
      <c r="CG40" s="604"/>
      <c r="CH40" s="604"/>
      <c r="CI40" s="604"/>
      <c r="CJ40" s="604"/>
      <c r="CK40" s="604"/>
      <c r="CL40" s="604"/>
      <c r="CM40" s="604"/>
      <c r="CN40" s="213"/>
      <c r="CO40" s="605" t="str">
        <f t="shared" si="3"/>
        <v/>
      </c>
      <c r="CP40" s="605"/>
      <c r="CQ40" s="604" t="str">
        <f>IF('各会計、関係団体の財政状況及び健全化判断比率'!BS13="","",'各会計、関係団体の財政状況及び健全化判断比率'!BS13)</f>
        <v/>
      </c>
      <c r="CR40" s="604"/>
      <c r="CS40" s="604"/>
      <c r="CT40" s="604"/>
      <c r="CU40" s="604"/>
      <c r="CV40" s="604"/>
      <c r="CW40" s="604"/>
      <c r="CX40" s="604"/>
      <c r="CY40" s="604"/>
      <c r="CZ40" s="604"/>
      <c r="DA40" s="604"/>
      <c r="DB40" s="604"/>
      <c r="DC40" s="604"/>
      <c r="DD40" s="604"/>
      <c r="DE40" s="604"/>
      <c r="DF40" s="210"/>
      <c r="DG40" s="616" t="str">
        <f>IF('各会計、関係団体の財政状況及び健全化判断比率'!BR13="","",'各会計、関係団体の財政状況及び健全化判断比率'!BR13)</f>
        <v/>
      </c>
      <c r="DH40" s="616"/>
      <c r="DI40" s="217"/>
      <c r="DJ40" s="185"/>
      <c r="DK40" s="185"/>
      <c r="DL40" s="185"/>
      <c r="DM40" s="185"/>
      <c r="DN40" s="185"/>
      <c r="DO40" s="185"/>
    </row>
    <row r="41" spans="1:119" ht="32.25" customHeight="1">
      <c r="A41" s="186"/>
      <c r="B41" s="212"/>
      <c r="C41" s="605" t="str">
        <f t="shared" si="5"/>
        <v/>
      </c>
      <c r="D41" s="605"/>
      <c r="E41" s="604" t="str">
        <f>IF('各会計、関係団体の財政状況及び健全化判断比率'!B14="","",'各会計、関係団体の財政状況及び健全化判断比率'!B14)</f>
        <v/>
      </c>
      <c r="F41" s="604"/>
      <c r="G41" s="604"/>
      <c r="H41" s="604"/>
      <c r="I41" s="604"/>
      <c r="J41" s="604"/>
      <c r="K41" s="604"/>
      <c r="L41" s="604"/>
      <c r="M41" s="604"/>
      <c r="N41" s="604"/>
      <c r="O41" s="604"/>
      <c r="P41" s="604"/>
      <c r="Q41" s="604"/>
      <c r="R41" s="604"/>
      <c r="S41" s="604"/>
      <c r="T41" s="213"/>
      <c r="U41" s="605" t="str">
        <f t="shared" si="4"/>
        <v/>
      </c>
      <c r="V41" s="605"/>
      <c r="W41" s="604"/>
      <c r="X41" s="604"/>
      <c r="Y41" s="604"/>
      <c r="Z41" s="604"/>
      <c r="AA41" s="604"/>
      <c r="AB41" s="604"/>
      <c r="AC41" s="604"/>
      <c r="AD41" s="604"/>
      <c r="AE41" s="604"/>
      <c r="AF41" s="604"/>
      <c r="AG41" s="604"/>
      <c r="AH41" s="604"/>
      <c r="AI41" s="604"/>
      <c r="AJ41" s="604"/>
      <c r="AK41" s="604"/>
      <c r="AL41" s="213"/>
      <c r="AM41" s="605" t="str">
        <f t="shared" si="0"/>
        <v/>
      </c>
      <c r="AN41" s="605"/>
      <c r="AO41" s="604"/>
      <c r="AP41" s="604"/>
      <c r="AQ41" s="604"/>
      <c r="AR41" s="604"/>
      <c r="AS41" s="604"/>
      <c r="AT41" s="604"/>
      <c r="AU41" s="604"/>
      <c r="AV41" s="604"/>
      <c r="AW41" s="604"/>
      <c r="AX41" s="604"/>
      <c r="AY41" s="604"/>
      <c r="AZ41" s="604"/>
      <c r="BA41" s="604"/>
      <c r="BB41" s="604"/>
      <c r="BC41" s="604"/>
      <c r="BD41" s="213"/>
      <c r="BE41" s="605" t="str">
        <f t="shared" si="1"/>
        <v/>
      </c>
      <c r="BF41" s="605"/>
      <c r="BG41" s="604"/>
      <c r="BH41" s="604"/>
      <c r="BI41" s="604"/>
      <c r="BJ41" s="604"/>
      <c r="BK41" s="604"/>
      <c r="BL41" s="604"/>
      <c r="BM41" s="604"/>
      <c r="BN41" s="604"/>
      <c r="BO41" s="604"/>
      <c r="BP41" s="604"/>
      <c r="BQ41" s="604"/>
      <c r="BR41" s="604"/>
      <c r="BS41" s="604"/>
      <c r="BT41" s="604"/>
      <c r="BU41" s="604"/>
      <c r="BV41" s="213"/>
      <c r="BW41" s="605">
        <f t="shared" si="2"/>
        <v>16</v>
      </c>
      <c r="BX41" s="605"/>
      <c r="BY41" s="604" t="str">
        <f>IF('各会計、関係団体の財政状況及び健全化判断比率'!B75="","",'各会計、関係団体の財政状況及び健全化判断比率'!B75)</f>
        <v>新発田地域広域事務組合
　【ごみ処理事業特別会計】</v>
      </c>
      <c r="BZ41" s="604"/>
      <c r="CA41" s="604"/>
      <c r="CB41" s="604"/>
      <c r="CC41" s="604"/>
      <c r="CD41" s="604"/>
      <c r="CE41" s="604"/>
      <c r="CF41" s="604"/>
      <c r="CG41" s="604"/>
      <c r="CH41" s="604"/>
      <c r="CI41" s="604"/>
      <c r="CJ41" s="604"/>
      <c r="CK41" s="604"/>
      <c r="CL41" s="604"/>
      <c r="CM41" s="604"/>
      <c r="CN41" s="213"/>
      <c r="CO41" s="605" t="str">
        <f t="shared" si="3"/>
        <v/>
      </c>
      <c r="CP41" s="605"/>
      <c r="CQ41" s="604" t="str">
        <f>IF('各会計、関係団体の財政状況及び健全化判断比率'!BS14="","",'各会計、関係団体の財政状況及び健全化判断比率'!BS14)</f>
        <v/>
      </c>
      <c r="CR41" s="604"/>
      <c r="CS41" s="604"/>
      <c r="CT41" s="604"/>
      <c r="CU41" s="604"/>
      <c r="CV41" s="604"/>
      <c r="CW41" s="604"/>
      <c r="CX41" s="604"/>
      <c r="CY41" s="604"/>
      <c r="CZ41" s="604"/>
      <c r="DA41" s="604"/>
      <c r="DB41" s="604"/>
      <c r="DC41" s="604"/>
      <c r="DD41" s="604"/>
      <c r="DE41" s="604"/>
      <c r="DF41" s="210"/>
      <c r="DG41" s="616" t="str">
        <f>IF('各会計、関係団体の財政状況及び健全化判断比率'!BR14="","",'各会計、関係団体の財政状況及び健全化判断比率'!BR14)</f>
        <v/>
      </c>
      <c r="DH41" s="616"/>
      <c r="DI41" s="217"/>
      <c r="DJ41" s="185"/>
      <c r="DK41" s="185"/>
      <c r="DL41" s="185"/>
      <c r="DM41" s="185"/>
      <c r="DN41" s="185"/>
      <c r="DO41" s="185"/>
    </row>
    <row r="42" spans="1:119" ht="32.25" customHeight="1">
      <c r="A42" s="185"/>
      <c r="B42" s="212"/>
      <c r="C42" s="605" t="str">
        <f t="shared" si="5"/>
        <v/>
      </c>
      <c r="D42" s="605"/>
      <c r="E42" s="604" t="str">
        <f>IF('各会計、関係団体の財政状況及び健全化判断比率'!B15="","",'各会計、関係団体の財政状況及び健全化判断比率'!B15)</f>
        <v/>
      </c>
      <c r="F42" s="604"/>
      <c r="G42" s="604"/>
      <c r="H42" s="604"/>
      <c r="I42" s="604"/>
      <c r="J42" s="604"/>
      <c r="K42" s="604"/>
      <c r="L42" s="604"/>
      <c r="M42" s="604"/>
      <c r="N42" s="604"/>
      <c r="O42" s="604"/>
      <c r="P42" s="604"/>
      <c r="Q42" s="604"/>
      <c r="R42" s="604"/>
      <c r="S42" s="604"/>
      <c r="T42" s="213"/>
      <c r="U42" s="605" t="str">
        <f t="shared" si="4"/>
        <v/>
      </c>
      <c r="V42" s="605"/>
      <c r="W42" s="604"/>
      <c r="X42" s="604"/>
      <c r="Y42" s="604"/>
      <c r="Z42" s="604"/>
      <c r="AA42" s="604"/>
      <c r="AB42" s="604"/>
      <c r="AC42" s="604"/>
      <c r="AD42" s="604"/>
      <c r="AE42" s="604"/>
      <c r="AF42" s="604"/>
      <c r="AG42" s="604"/>
      <c r="AH42" s="604"/>
      <c r="AI42" s="604"/>
      <c r="AJ42" s="604"/>
      <c r="AK42" s="604"/>
      <c r="AL42" s="213"/>
      <c r="AM42" s="605" t="str">
        <f t="shared" si="0"/>
        <v/>
      </c>
      <c r="AN42" s="605"/>
      <c r="AO42" s="604"/>
      <c r="AP42" s="604"/>
      <c r="AQ42" s="604"/>
      <c r="AR42" s="604"/>
      <c r="AS42" s="604"/>
      <c r="AT42" s="604"/>
      <c r="AU42" s="604"/>
      <c r="AV42" s="604"/>
      <c r="AW42" s="604"/>
      <c r="AX42" s="604"/>
      <c r="AY42" s="604"/>
      <c r="AZ42" s="604"/>
      <c r="BA42" s="604"/>
      <c r="BB42" s="604"/>
      <c r="BC42" s="604"/>
      <c r="BD42" s="213"/>
      <c r="BE42" s="605" t="str">
        <f t="shared" si="1"/>
        <v/>
      </c>
      <c r="BF42" s="605"/>
      <c r="BG42" s="604"/>
      <c r="BH42" s="604"/>
      <c r="BI42" s="604"/>
      <c r="BJ42" s="604"/>
      <c r="BK42" s="604"/>
      <c r="BL42" s="604"/>
      <c r="BM42" s="604"/>
      <c r="BN42" s="604"/>
      <c r="BO42" s="604"/>
      <c r="BP42" s="604"/>
      <c r="BQ42" s="604"/>
      <c r="BR42" s="604"/>
      <c r="BS42" s="604"/>
      <c r="BT42" s="604"/>
      <c r="BU42" s="604"/>
      <c r="BV42" s="213"/>
      <c r="BW42" s="605">
        <f t="shared" si="2"/>
        <v>17</v>
      </c>
      <c r="BX42" s="605"/>
      <c r="BY42" s="604" t="str">
        <f>IF('各会計、関係団体の財政状況及び健全化判断比率'!B76="","",'各会計、関係団体の財政状況及び健全化判断比率'!B76)</f>
        <v>新発田地域広域事務組合
　【し尿処理事業特別会計】</v>
      </c>
      <c r="BZ42" s="604"/>
      <c r="CA42" s="604"/>
      <c r="CB42" s="604"/>
      <c r="CC42" s="604"/>
      <c r="CD42" s="604"/>
      <c r="CE42" s="604"/>
      <c r="CF42" s="604"/>
      <c r="CG42" s="604"/>
      <c r="CH42" s="604"/>
      <c r="CI42" s="604"/>
      <c r="CJ42" s="604"/>
      <c r="CK42" s="604"/>
      <c r="CL42" s="604"/>
      <c r="CM42" s="604"/>
      <c r="CN42" s="213"/>
      <c r="CO42" s="605" t="str">
        <f t="shared" si="3"/>
        <v/>
      </c>
      <c r="CP42" s="605"/>
      <c r="CQ42" s="604" t="str">
        <f>IF('各会計、関係団体の財政状況及び健全化判断比率'!BS15="","",'各会計、関係団体の財政状況及び健全化判断比率'!BS15)</f>
        <v/>
      </c>
      <c r="CR42" s="604"/>
      <c r="CS42" s="604"/>
      <c r="CT42" s="604"/>
      <c r="CU42" s="604"/>
      <c r="CV42" s="604"/>
      <c r="CW42" s="604"/>
      <c r="CX42" s="604"/>
      <c r="CY42" s="604"/>
      <c r="CZ42" s="604"/>
      <c r="DA42" s="604"/>
      <c r="DB42" s="604"/>
      <c r="DC42" s="604"/>
      <c r="DD42" s="604"/>
      <c r="DE42" s="604"/>
      <c r="DF42" s="210"/>
      <c r="DG42" s="616" t="str">
        <f>IF('各会計、関係団体の財政状況及び健全化判断比率'!BR15="","",'各会計、関係団体の財政状況及び健全化判断比率'!BR15)</f>
        <v/>
      </c>
      <c r="DH42" s="616"/>
      <c r="DI42" s="217"/>
      <c r="DJ42" s="185"/>
      <c r="DK42" s="185"/>
      <c r="DL42" s="185"/>
      <c r="DM42" s="185"/>
      <c r="DN42" s="185"/>
      <c r="DO42" s="185"/>
    </row>
    <row r="43" spans="1:119" ht="32.25" customHeight="1">
      <c r="A43" s="185"/>
      <c r="B43" s="212"/>
      <c r="C43" s="605" t="str">
        <f t="shared" si="5"/>
        <v/>
      </c>
      <c r="D43" s="605"/>
      <c r="E43" s="604" t="str">
        <f>IF('各会計、関係団体の財政状況及び健全化判断比率'!B16="","",'各会計、関係団体の財政状況及び健全化判断比率'!B16)</f>
        <v/>
      </c>
      <c r="F43" s="604"/>
      <c r="G43" s="604"/>
      <c r="H43" s="604"/>
      <c r="I43" s="604"/>
      <c r="J43" s="604"/>
      <c r="K43" s="604"/>
      <c r="L43" s="604"/>
      <c r="M43" s="604"/>
      <c r="N43" s="604"/>
      <c r="O43" s="604"/>
      <c r="P43" s="604"/>
      <c r="Q43" s="604"/>
      <c r="R43" s="604"/>
      <c r="S43" s="604"/>
      <c r="T43" s="213"/>
      <c r="U43" s="605" t="str">
        <f t="shared" si="4"/>
        <v/>
      </c>
      <c r="V43" s="605"/>
      <c r="W43" s="604"/>
      <c r="X43" s="604"/>
      <c r="Y43" s="604"/>
      <c r="Z43" s="604"/>
      <c r="AA43" s="604"/>
      <c r="AB43" s="604"/>
      <c r="AC43" s="604"/>
      <c r="AD43" s="604"/>
      <c r="AE43" s="604"/>
      <c r="AF43" s="604"/>
      <c r="AG43" s="604"/>
      <c r="AH43" s="604"/>
      <c r="AI43" s="604"/>
      <c r="AJ43" s="604"/>
      <c r="AK43" s="604"/>
      <c r="AL43" s="213"/>
      <c r="AM43" s="605" t="str">
        <f t="shared" si="0"/>
        <v/>
      </c>
      <c r="AN43" s="605"/>
      <c r="AO43" s="604"/>
      <c r="AP43" s="604"/>
      <c r="AQ43" s="604"/>
      <c r="AR43" s="604"/>
      <c r="AS43" s="604"/>
      <c r="AT43" s="604"/>
      <c r="AU43" s="604"/>
      <c r="AV43" s="604"/>
      <c r="AW43" s="604"/>
      <c r="AX43" s="604"/>
      <c r="AY43" s="604"/>
      <c r="AZ43" s="604"/>
      <c r="BA43" s="604"/>
      <c r="BB43" s="604"/>
      <c r="BC43" s="604"/>
      <c r="BD43" s="213"/>
      <c r="BE43" s="605" t="str">
        <f t="shared" si="1"/>
        <v/>
      </c>
      <c r="BF43" s="605"/>
      <c r="BG43" s="604"/>
      <c r="BH43" s="604"/>
      <c r="BI43" s="604"/>
      <c r="BJ43" s="604"/>
      <c r="BK43" s="604"/>
      <c r="BL43" s="604"/>
      <c r="BM43" s="604"/>
      <c r="BN43" s="604"/>
      <c r="BO43" s="604"/>
      <c r="BP43" s="604"/>
      <c r="BQ43" s="604"/>
      <c r="BR43" s="604"/>
      <c r="BS43" s="604"/>
      <c r="BT43" s="604"/>
      <c r="BU43" s="604"/>
      <c r="BV43" s="213"/>
      <c r="BW43" s="605">
        <f t="shared" si="2"/>
        <v>18</v>
      </c>
      <c r="BX43" s="605"/>
      <c r="BY43" s="604" t="str">
        <f>IF('各会計、関係団体の財政状況及び健全化判断比率'!B77="","",'各会計、関係団体の財政状況及び健全化判断比率'!B77)</f>
        <v>新発田地域広域事務組合
　【まちづくり事業特別会計】</v>
      </c>
      <c r="BZ43" s="604"/>
      <c r="CA43" s="604"/>
      <c r="CB43" s="604"/>
      <c r="CC43" s="604"/>
      <c r="CD43" s="604"/>
      <c r="CE43" s="604"/>
      <c r="CF43" s="604"/>
      <c r="CG43" s="604"/>
      <c r="CH43" s="604"/>
      <c r="CI43" s="604"/>
      <c r="CJ43" s="604"/>
      <c r="CK43" s="604"/>
      <c r="CL43" s="604"/>
      <c r="CM43" s="604"/>
      <c r="CN43" s="213"/>
      <c r="CO43" s="605" t="str">
        <f t="shared" si="3"/>
        <v/>
      </c>
      <c r="CP43" s="605"/>
      <c r="CQ43" s="604" t="str">
        <f>IF('各会計、関係団体の財政状況及び健全化判断比率'!BS16="","",'各会計、関係団体の財政状況及び健全化判断比率'!BS16)</f>
        <v/>
      </c>
      <c r="CR43" s="604"/>
      <c r="CS43" s="604"/>
      <c r="CT43" s="604"/>
      <c r="CU43" s="604"/>
      <c r="CV43" s="604"/>
      <c r="CW43" s="604"/>
      <c r="CX43" s="604"/>
      <c r="CY43" s="604"/>
      <c r="CZ43" s="604"/>
      <c r="DA43" s="604"/>
      <c r="DB43" s="604"/>
      <c r="DC43" s="604"/>
      <c r="DD43" s="604"/>
      <c r="DE43" s="604"/>
      <c r="DF43" s="210"/>
      <c r="DG43" s="616" t="str">
        <f>IF('各会計、関係団体の財政状況及び健全化判断比率'!BR16="","",'各会計、関係団体の財政状況及び健全化判断比率'!BR16)</f>
        <v/>
      </c>
      <c r="DH43" s="616"/>
      <c r="DI43" s="217"/>
      <c r="DJ43" s="185"/>
      <c r="DK43" s="185"/>
      <c r="DL43" s="185"/>
      <c r="DM43" s="185"/>
      <c r="DN43" s="185"/>
      <c r="DO43" s="185"/>
    </row>
    <row r="44" spans="1:119" ht="13.5" customHeight="1" thickBot="1">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c r="B46" s="185" t="s">
        <v>205</v>
      </c>
      <c r="C46" s="185"/>
      <c r="D46" s="185"/>
      <c r="E46" s="185" t="s">
        <v>206</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c r="B47" s="185"/>
      <c r="C47" s="185"/>
      <c r="D47" s="185"/>
      <c r="E47" s="185" t="s">
        <v>207</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c r="B48" s="185"/>
      <c r="C48" s="185"/>
      <c r="D48" s="185"/>
      <c r="E48" s="185" t="s">
        <v>208</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c r="E49" s="221" t="s">
        <v>209</v>
      </c>
    </row>
    <row r="50" spans="5:5">
      <c r="E50" s="187" t="s">
        <v>210</v>
      </c>
    </row>
    <row r="51" spans="5:5">
      <c r="E51" s="187" t="s">
        <v>211</v>
      </c>
    </row>
    <row r="52" spans="5:5">
      <c r="E52" s="187" t="s">
        <v>212</v>
      </c>
    </row>
    <row r="53" spans="5:5"/>
    <row r="54" spans="5:5"/>
    <row r="55" spans="5:5"/>
    <row r="56" spans="5:5"/>
    <row r="57" spans="5:5" hidden="1"/>
    <row r="58" spans="5:5" hidden="1"/>
    <row r="59" spans="5:5" hidden="1"/>
  </sheetData>
  <sheetProtection sheet="1" objects="1" scenarios="1"/>
  <mergeCells count="432">
    <mergeCell ref="DG42:DH42"/>
    <mergeCell ref="C43:D43"/>
    <mergeCell ref="E43:S43"/>
    <mergeCell ref="U43:V43"/>
    <mergeCell ref="W43:AK43"/>
    <mergeCell ref="AM43:AN43"/>
    <mergeCell ref="AO43:BC43"/>
    <mergeCell ref="DG43:DH43"/>
    <mergeCell ref="BE43:BF43"/>
    <mergeCell ref="BG43:BU43"/>
    <mergeCell ref="BW43:BX43"/>
    <mergeCell ref="BY43:CM43"/>
    <mergeCell ref="CO43:CP43"/>
    <mergeCell ref="CQ43:DE43"/>
    <mergeCell ref="BY42:CM42"/>
    <mergeCell ref="CO42:CP42"/>
    <mergeCell ref="CQ42:DE42"/>
    <mergeCell ref="C42:D42"/>
    <mergeCell ref="E42:S42"/>
    <mergeCell ref="U42:V42"/>
    <mergeCell ref="W42:AK42"/>
    <mergeCell ref="AM42:AN42"/>
    <mergeCell ref="AO42:BC42"/>
    <mergeCell ref="BE42:BF42"/>
    <mergeCell ref="BG42:BU42"/>
    <mergeCell ref="BW42:BX42"/>
    <mergeCell ref="DG40:DH40"/>
    <mergeCell ref="C41:D41"/>
    <mergeCell ref="E41:S41"/>
    <mergeCell ref="U41:V41"/>
    <mergeCell ref="W41:AK41"/>
    <mergeCell ref="AM41:AN41"/>
    <mergeCell ref="AO41:BC41"/>
    <mergeCell ref="BE41:BF41"/>
    <mergeCell ref="BG41:BU41"/>
    <mergeCell ref="BW41:BX41"/>
    <mergeCell ref="BY41:CM41"/>
    <mergeCell ref="CO41:CP41"/>
    <mergeCell ref="CQ41:DE41"/>
    <mergeCell ref="DG41:DH41"/>
    <mergeCell ref="C40:D40"/>
    <mergeCell ref="E40:S40"/>
    <mergeCell ref="U40:V40"/>
    <mergeCell ref="W40:AK40"/>
    <mergeCell ref="AM40:AN40"/>
    <mergeCell ref="AO40:BC40"/>
    <mergeCell ref="BY40:CM40"/>
    <mergeCell ref="CO40:CP40"/>
    <mergeCell ref="CQ40:DE40"/>
    <mergeCell ref="BE40:BF40"/>
    <mergeCell ref="BG40:BU40"/>
    <mergeCell ref="BW40:BX40"/>
    <mergeCell ref="BY38:CM38"/>
    <mergeCell ref="CO38:CP38"/>
    <mergeCell ref="CQ38:DE38"/>
    <mergeCell ref="BW39:BX39"/>
    <mergeCell ref="BY39:CM39"/>
    <mergeCell ref="CO39:CP39"/>
    <mergeCell ref="CQ39:DE39"/>
    <mergeCell ref="C38:D38"/>
    <mergeCell ref="E38:S38"/>
    <mergeCell ref="U38:V38"/>
    <mergeCell ref="W38:AK38"/>
    <mergeCell ref="AM38:AN38"/>
    <mergeCell ref="AO38:BC38"/>
    <mergeCell ref="DG38:DH38"/>
    <mergeCell ref="C39:D39"/>
    <mergeCell ref="E39:S39"/>
    <mergeCell ref="U39:V39"/>
    <mergeCell ref="W39:AK39"/>
    <mergeCell ref="AM39:AN39"/>
    <mergeCell ref="AO39:BC39"/>
    <mergeCell ref="DG39:DH39"/>
    <mergeCell ref="BE39:BF39"/>
    <mergeCell ref="BG39:BU39"/>
    <mergeCell ref="BE38:BF38"/>
    <mergeCell ref="BG38:BU38"/>
    <mergeCell ref="BW38:BX38"/>
    <mergeCell ref="BY36:CM36"/>
    <mergeCell ref="CO36:CP36"/>
    <mergeCell ref="CQ36:DE36"/>
    <mergeCell ref="BW37:BX37"/>
    <mergeCell ref="BY37:CM37"/>
    <mergeCell ref="CO37:CP37"/>
    <mergeCell ref="CQ37:DE37"/>
    <mergeCell ref="C37:D37"/>
    <mergeCell ref="E37:S37"/>
    <mergeCell ref="U37:V37"/>
    <mergeCell ref="W37:AK37"/>
    <mergeCell ref="AM37:AN37"/>
    <mergeCell ref="AO37:BC37"/>
    <mergeCell ref="DG37:DH37"/>
    <mergeCell ref="BE37:BF37"/>
    <mergeCell ref="BG37:BU37"/>
    <mergeCell ref="C35:D35"/>
    <mergeCell ref="E35:S35"/>
    <mergeCell ref="U35:V35"/>
    <mergeCell ref="W35:AK35"/>
    <mergeCell ref="AM35:AN35"/>
    <mergeCell ref="C36:D36"/>
    <mergeCell ref="E36:S36"/>
    <mergeCell ref="U36:V36"/>
    <mergeCell ref="W36:AK36"/>
    <mergeCell ref="AM36:AN36"/>
    <mergeCell ref="AO35:BC35"/>
    <mergeCell ref="DG35:DH35"/>
    <mergeCell ref="BE35:BF35"/>
    <mergeCell ref="BG35:BU35"/>
    <mergeCell ref="BW35:BX35"/>
    <mergeCell ref="BY35:CM35"/>
    <mergeCell ref="CO35:CP35"/>
    <mergeCell ref="CQ35:DE35"/>
    <mergeCell ref="BE36:BF36"/>
    <mergeCell ref="BG36:BU36"/>
    <mergeCell ref="BW36:BX36"/>
    <mergeCell ref="AO36:BC36"/>
    <mergeCell ref="DG36:DH36"/>
    <mergeCell ref="C34:D34"/>
    <mergeCell ref="E34:S34"/>
    <mergeCell ref="U34:V34"/>
    <mergeCell ref="W34:AK34"/>
    <mergeCell ref="AM34:AN34"/>
    <mergeCell ref="AO34:BC34"/>
    <mergeCell ref="BE34:BF34"/>
    <mergeCell ref="BG34:BU34"/>
    <mergeCell ref="BW34:BX34"/>
    <mergeCell ref="C33:D33"/>
    <mergeCell ref="E33:S33"/>
    <mergeCell ref="U33:V33"/>
    <mergeCell ref="W33:AK33"/>
    <mergeCell ref="AM33:AN33"/>
    <mergeCell ref="AO33:BC33"/>
    <mergeCell ref="BE33:BF33"/>
    <mergeCell ref="BG33:BU33"/>
    <mergeCell ref="BW33:BX33"/>
    <mergeCell ref="BY34:CM34"/>
    <mergeCell ref="CO34:CP34"/>
    <mergeCell ref="AH30:AX30"/>
    <mergeCell ref="BC30:BM30"/>
    <mergeCell ref="CT28:DA29"/>
    <mergeCell ref="DB28:DI29"/>
    <mergeCell ref="AS29:AX29"/>
    <mergeCell ref="BC29:BM29"/>
    <mergeCell ref="AS28:AX28"/>
    <mergeCell ref="AY28:BB30"/>
    <mergeCell ref="BY33:CM33"/>
    <mergeCell ref="CO33:CP33"/>
    <mergeCell ref="CQ33:DE33"/>
    <mergeCell ref="DG33:DH33"/>
    <mergeCell ref="CQ34:DE34"/>
    <mergeCell ref="DG34:DH34"/>
    <mergeCell ref="CE28:CS29"/>
    <mergeCell ref="BN29:BU29"/>
    <mergeCell ref="BV29:CC29"/>
    <mergeCell ref="Q28:V28"/>
    <mergeCell ref="Z28:AG28"/>
    <mergeCell ref="E29:K29"/>
    <mergeCell ref="L29:P29"/>
    <mergeCell ref="Q29:V29"/>
    <mergeCell ref="Z29:AG29"/>
    <mergeCell ref="AH29:AL29"/>
    <mergeCell ref="AM29:AR29"/>
    <mergeCell ref="AY27:BM27"/>
    <mergeCell ref="BN27:BU27"/>
    <mergeCell ref="BN30:BU30"/>
    <mergeCell ref="BV30:CC30"/>
    <mergeCell ref="E28:K28"/>
    <mergeCell ref="L28:P28"/>
    <mergeCell ref="AH28:AL28"/>
    <mergeCell ref="AM28:AR28"/>
    <mergeCell ref="E30:K30"/>
    <mergeCell ref="L30:P30"/>
    <mergeCell ref="Q30:V30"/>
    <mergeCell ref="W30:AG30"/>
    <mergeCell ref="BC28:BM28"/>
    <mergeCell ref="BN28:BU28"/>
    <mergeCell ref="BV28:CC28"/>
    <mergeCell ref="Q26:V26"/>
    <mergeCell ref="AH26:AL26"/>
    <mergeCell ref="AM26:AR26"/>
    <mergeCell ref="Z26:AG26"/>
    <mergeCell ref="DB24:DI25"/>
    <mergeCell ref="E25:K25"/>
    <mergeCell ref="L25:P25"/>
    <mergeCell ref="Q25:V25"/>
    <mergeCell ref="Z25:AG25"/>
    <mergeCell ref="AS26:AX26"/>
    <mergeCell ref="AY26:BM26"/>
    <mergeCell ref="BN26:BU26"/>
    <mergeCell ref="BV26:CC26"/>
    <mergeCell ref="CE26:CS27"/>
    <mergeCell ref="CT26:DA27"/>
    <mergeCell ref="BV27:CC27"/>
    <mergeCell ref="DB26:DI27"/>
    <mergeCell ref="E27:K27"/>
    <mergeCell ref="L27:P27"/>
    <mergeCell ref="Q27:V27"/>
    <mergeCell ref="Z27:AG27"/>
    <mergeCell ref="AH27:AL27"/>
    <mergeCell ref="AM27:AR27"/>
    <mergeCell ref="AS27:AX27"/>
    <mergeCell ref="BN22:BU22"/>
    <mergeCell ref="BV22:CC22"/>
    <mergeCell ref="CE22:CS23"/>
    <mergeCell ref="CT22:DA23"/>
    <mergeCell ref="DB22:DI23"/>
    <mergeCell ref="AY23:BM23"/>
    <mergeCell ref="BN23:BU23"/>
    <mergeCell ref="BV23:CC23"/>
    <mergeCell ref="BV24:CC24"/>
    <mergeCell ref="CE24:CS25"/>
    <mergeCell ref="CT24:DA25"/>
    <mergeCell ref="BV25:CC25"/>
    <mergeCell ref="AY25:BM25"/>
    <mergeCell ref="BN25:BU25"/>
    <mergeCell ref="AY24:BM24"/>
    <mergeCell ref="BN24:BU24"/>
    <mergeCell ref="AH22:AL23"/>
    <mergeCell ref="AM22:AR23"/>
    <mergeCell ref="AS22:AX23"/>
    <mergeCell ref="AM20:AT20"/>
    <mergeCell ref="AU20:AX20"/>
    <mergeCell ref="AY22:BM22"/>
    <mergeCell ref="B22:D30"/>
    <mergeCell ref="E22:K23"/>
    <mergeCell ref="L22:P23"/>
    <mergeCell ref="Q22:V23"/>
    <mergeCell ref="W22:Y29"/>
    <mergeCell ref="Z22:AG23"/>
    <mergeCell ref="E24:K24"/>
    <mergeCell ref="L24:P24"/>
    <mergeCell ref="Q24:V24"/>
    <mergeCell ref="Z24:AG24"/>
    <mergeCell ref="AH24:AL24"/>
    <mergeCell ref="AM24:AR24"/>
    <mergeCell ref="AH25:AL25"/>
    <mergeCell ref="AM25:AR25"/>
    <mergeCell ref="AS25:AX25"/>
    <mergeCell ref="AS24:AX24"/>
    <mergeCell ref="E26:K26"/>
    <mergeCell ref="L26:P26"/>
    <mergeCell ref="B18:K18"/>
    <mergeCell ref="L18:V18"/>
    <mergeCell ref="AC18:AG18"/>
    <mergeCell ref="AH18:AL18"/>
    <mergeCell ref="AM18:AT18"/>
    <mergeCell ref="AU18:AX18"/>
    <mergeCell ref="CE20:CS21"/>
    <mergeCell ref="CT20:DA21"/>
    <mergeCell ref="DB20:DI21"/>
    <mergeCell ref="AU19:AX19"/>
    <mergeCell ref="AY19:BM19"/>
    <mergeCell ref="BN19:BU19"/>
    <mergeCell ref="BV19:CC19"/>
    <mergeCell ref="B21:AX21"/>
    <mergeCell ref="AY21:BM21"/>
    <mergeCell ref="BN21:BU21"/>
    <mergeCell ref="AY20:BM20"/>
    <mergeCell ref="BN20:BU20"/>
    <mergeCell ref="BV20:CC20"/>
    <mergeCell ref="BV21:CC21"/>
    <mergeCell ref="B19:K19"/>
    <mergeCell ref="L19:V19"/>
    <mergeCell ref="W19:AB20"/>
    <mergeCell ref="AC19:AG19"/>
    <mergeCell ref="AH19:AL19"/>
    <mergeCell ref="AM19:AT19"/>
    <mergeCell ref="B20:K20"/>
    <mergeCell ref="L20:V20"/>
    <mergeCell ref="AC20:AG20"/>
    <mergeCell ref="AH20:AL20"/>
    <mergeCell ref="M17:Q17"/>
    <mergeCell ref="R17:V17"/>
    <mergeCell ref="W17:AB18"/>
    <mergeCell ref="AC17:AG17"/>
    <mergeCell ref="AH17:AL17"/>
    <mergeCell ref="AM17:AT17"/>
    <mergeCell ref="AU17:AX17"/>
    <mergeCell ref="AY17:BM17"/>
    <mergeCell ref="BN17:BU17"/>
    <mergeCell ref="AY18:BM18"/>
    <mergeCell ref="BN18:BU18"/>
    <mergeCell ref="BV18:CC18"/>
    <mergeCell ref="CE18:CS19"/>
    <mergeCell ref="CT18:DA19"/>
    <mergeCell ref="DB18:DI19"/>
    <mergeCell ref="AU16:AX16"/>
    <mergeCell ref="AY16:BM16"/>
    <mergeCell ref="BN16:BU16"/>
    <mergeCell ref="BV16:CC16"/>
    <mergeCell ref="CE16:CS17"/>
    <mergeCell ref="CT16:DA17"/>
    <mergeCell ref="BV17:CC17"/>
    <mergeCell ref="DB16:DI17"/>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1:CS11"/>
    <mergeCell ref="CT11:DA11"/>
    <mergeCell ref="BN14:BU14"/>
    <mergeCell ref="BV14:CC14"/>
    <mergeCell ref="CD14:CS14"/>
    <mergeCell ref="CT14:DA14"/>
    <mergeCell ref="DB11:DI11"/>
    <mergeCell ref="B12:K17"/>
    <mergeCell ref="L12:Q12"/>
    <mergeCell ref="R12:V12"/>
    <mergeCell ref="W12:AB12"/>
    <mergeCell ref="AC12:AG12"/>
    <mergeCell ref="AH12:AL12"/>
    <mergeCell ref="AM12:AT12"/>
    <mergeCell ref="CT12:DA12"/>
    <mergeCell ref="AY14:BM14"/>
    <mergeCell ref="CD15:CS15"/>
    <mergeCell ref="AY13:BM13"/>
    <mergeCell ref="BN13:BU13"/>
    <mergeCell ref="AU12:AX12"/>
    <mergeCell ref="AY12:BM12"/>
    <mergeCell ref="BN12:BU12"/>
    <mergeCell ref="BV12:CC12"/>
    <mergeCell ref="CD12:CS12"/>
    <mergeCell ref="DB12:DI12"/>
    <mergeCell ref="M13:Q13"/>
    <mergeCell ref="R13:V13"/>
    <mergeCell ref="W13:AB14"/>
    <mergeCell ref="AC13:AG13"/>
    <mergeCell ref="AH13:AL13"/>
    <mergeCell ref="AM13:AT13"/>
    <mergeCell ref="AU13:AX13"/>
    <mergeCell ref="L14:Q14"/>
    <mergeCell ref="R14:V14"/>
    <mergeCell ref="AC14:AG14"/>
    <mergeCell ref="AH14:AL14"/>
    <mergeCell ref="AM14:AT14"/>
    <mergeCell ref="AU14:AX14"/>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7:CC7"/>
    <mergeCell ref="CD7:CS7"/>
    <mergeCell ref="BV8:CC8"/>
    <mergeCell ref="CD8:CS8"/>
    <mergeCell ref="CT8:DA8"/>
    <mergeCell ref="DB8:DI8"/>
    <mergeCell ref="AY9:BM9"/>
    <mergeCell ref="BN9:BU9"/>
    <mergeCell ref="BV9:CC9"/>
    <mergeCell ref="CD9:CS9"/>
    <mergeCell ref="CT9:DA9"/>
    <mergeCell ref="DB9:DI9"/>
    <mergeCell ref="AY5:BM5"/>
    <mergeCell ref="BN5:BU5"/>
    <mergeCell ref="AM8:AT8"/>
    <mergeCell ref="AU8:AX8"/>
    <mergeCell ref="AY8:BM8"/>
    <mergeCell ref="BN8:BU8"/>
    <mergeCell ref="CT7:DA7"/>
    <mergeCell ref="DB7:DI7"/>
    <mergeCell ref="B6:K8"/>
    <mergeCell ref="L6:V8"/>
    <mergeCell ref="W6:AB8"/>
    <mergeCell ref="AC6:AL8"/>
    <mergeCell ref="AM6:AT6"/>
    <mergeCell ref="AU6:AX6"/>
    <mergeCell ref="AY6:BM6"/>
    <mergeCell ref="BN6:BU6"/>
    <mergeCell ref="BV6:CC6"/>
    <mergeCell ref="CD6:CS6"/>
    <mergeCell ref="CT6:DA6"/>
    <mergeCell ref="DB6:DI6"/>
    <mergeCell ref="AM7:AT7"/>
    <mergeCell ref="AU7:AX7"/>
    <mergeCell ref="AY7:BM7"/>
    <mergeCell ref="BN7:BU7"/>
    <mergeCell ref="CT5:DA5"/>
    <mergeCell ref="DB5:DI5"/>
    <mergeCell ref="BV5:CC5"/>
    <mergeCell ref="CD5:CS5"/>
    <mergeCell ref="B1:DI1"/>
    <mergeCell ref="B3:K5"/>
    <mergeCell ref="L3:V5"/>
    <mergeCell ref="W3:AB5"/>
    <mergeCell ref="AC3:AL5"/>
    <mergeCell ref="AM3:AX4"/>
    <mergeCell ref="AY3:BM3"/>
    <mergeCell ref="BN3:BU3"/>
    <mergeCell ref="BV3:CC3"/>
    <mergeCell ref="CD3:CS3"/>
    <mergeCell ref="CT3:DA3"/>
    <mergeCell ref="DB3:DI3"/>
    <mergeCell ref="AY4:BM4"/>
    <mergeCell ref="BN4:BU4"/>
    <mergeCell ref="BV4:CC4"/>
    <mergeCell ref="CD4:CS4"/>
    <mergeCell ref="CT4:DA4"/>
    <mergeCell ref="DB4:DI4"/>
    <mergeCell ref="AM5:AT5"/>
    <mergeCell ref="AU5:AX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A28" zoomScale="55" zoomScaleNormal="5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563</v>
      </c>
      <c r="G33" s="29" t="s">
        <v>564</v>
      </c>
      <c r="H33" s="29" t="s">
        <v>565</v>
      </c>
      <c r="I33" s="29" t="s">
        <v>566</v>
      </c>
      <c r="J33" s="30" t="s">
        <v>567</v>
      </c>
      <c r="K33" s="22"/>
      <c r="L33" s="22"/>
      <c r="M33" s="22"/>
      <c r="N33" s="22"/>
      <c r="O33" s="22"/>
      <c r="P33" s="22"/>
    </row>
    <row r="34" spans="1:16" ht="39" customHeight="1">
      <c r="A34" s="22"/>
      <c r="B34" s="31"/>
      <c r="C34" s="1207" t="s">
        <v>570</v>
      </c>
      <c r="D34" s="1207"/>
      <c r="E34" s="1208"/>
      <c r="F34" s="32">
        <v>8.98</v>
      </c>
      <c r="G34" s="33">
        <v>9.39</v>
      </c>
      <c r="H34" s="33">
        <v>10.54</v>
      </c>
      <c r="I34" s="33">
        <v>11.18</v>
      </c>
      <c r="J34" s="34">
        <v>11.59</v>
      </c>
      <c r="K34" s="22"/>
      <c r="L34" s="22"/>
      <c r="M34" s="22"/>
      <c r="N34" s="22"/>
      <c r="O34" s="22"/>
      <c r="P34" s="22"/>
    </row>
    <row r="35" spans="1:16" ht="39" customHeight="1">
      <c r="A35" s="22"/>
      <c r="B35" s="35"/>
      <c r="C35" s="1201" t="s">
        <v>571</v>
      </c>
      <c r="D35" s="1202"/>
      <c r="E35" s="1203"/>
      <c r="F35" s="36">
        <v>5.75</v>
      </c>
      <c r="G35" s="37">
        <v>7.57</v>
      </c>
      <c r="H35" s="37">
        <v>6.77</v>
      </c>
      <c r="I35" s="37">
        <v>8.0399999999999991</v>
      </c>
      <c r="J35" s="38">
        <v>10.26</v>
      </c>
      <c r="K35" s="22"/>
      <c r="L35" s="22"/>
      <c r="M35" s="22"/>
      <c r="N35" s="22"/>
      <c r="O35" s="22"/>
      <c r="P35" s="22"/>
    </row>
    <row r="36" spans="1:16" ht="39" customHeight="1">
      <c r="A36" s="22"/>
      <c r="B36" s="35"/>
      <c r="C36" s="1201" t="s">
        <v>572</v>
      </c>
      <c r="D36" s="1202"/>
      <c r="E36" s="1203"/>
      <c r="F36" s="36">
        <v>5.25</v>
      </c>
      <c r="G36" s="37">
        <v>4.5599999999999996</v>
      </c>
      <c r="H36" s="37">
        <v>4.3600000000000003</v>
      </c>
      <c r="I36" s="37">
        <v>3.54</v>
      </c>
      <c r="J36" s="38">
        <v>3.21</v>
      </c>
      <c r="K36" s="22"/>
      <c r="L36" s="22"/>
      <c r="M36" s="22"/>
      <c r="N36" s="22"/>
      <c r="O36" s="22"/>
      <c r="P36" s="22"/>
    </row>
    <row r="37" spans="1:16" ht="39" customHeight="1">
      <c r="A37" s="22"/>
      <c r="B37" s="35"/>
      <c r="C37" s="1201" t="s">
        <v>573</v>
      </c>
      <c r="D37" s="1202"/>
      <c r="E37" s="1203"/>
      <c r="F37" s="36">
        <v>1.19</v>
      </c>
      <c r="G37" s="37">
        <v>1.3</v>
      </c>
      <c r="H37" s="37">
        <v>1.32</v>
      </c>
      <c r="I37" s="37">
        <v>2.23</v>
      </c>
      <c r="J37" s="38">
        <v>2.75</v>
      </c>
      <c r="K37" s="22"/>
      <c r="L37" s="22"/>
      <c r="M37" s="22"/>
      <c r="N37" s="22"/>
      <c r="O37" s="22"/>
      <c r="P37" s="22"/>
    </row>
    <row r="38" spans="1:16" ht="39" customHeight="1">
      <c r="A38" s="22"/>
      <c r="B38" s="35"/>
      <c r="C38" s="1201" t="s">
        <v>574</v>
      </c>
      <c r="D38" s="1202"/>
      <c r="E38" s="1203"/>
      <c r="F38" s="36">
        <v>0.53</v>
      </c>
      <c r="G38" s="37">
        <v>0.31</v>
      </c>
      <c r="H38" s="37">
        <v>1.64</v>
      </c>
      <c r="I38" s="37">
        <v>1.63</v>
      </c>
      <c r="J38" s="38">
        <v>0.56000000000000005</v>
      </c>
      <c r="K38" s="22"/>
      <c r="L38" s="22"/>
      <c r="M38" s="22"/>
      <c r="N38" s="22"/>
      <c r="O38" s="22"/>
      <c r="P38" s="22"/>
    </row>
    <row r="39" spans="1:16" ht="39" customHeight="1">
      <c r="A39" s="22"/>
      <c r="B39" s="35"/>
      <c r="C39" s="1201" t="s">
        <v>575</v>
      </c>
      <c r="D39" s="1202"/>
      <c r="E39" s="1203"/>
      <c r="F39" s="36">
        <v>0.41</v>
      </c>
      <c r="G39" s="37">
        <v>0.38</v>
      </c>
      <c r="H39" s="37">
        <v>0.28000000000000003</v>
      </c>
      <c r="I39" s="37">
        <v>0.17</v>
      </c>
      <c r="J39" s="38">
        <v>0.19</v>
      </c>
      <c r="K39" s="22"/>
      <c r="L39" s="22"/>
      <c r="M39" s="22"/>
      <c r="N39" s="22"/>
      <c r="O39" s="22"/>
      <c r="P39" s="22"/>
    </row>
    <row r="40" spans="1:16" ht="39" customHeight="1">
      <c r="A40" s="22"/>
      <c r="B40" s="35"/>
      <c r="C40" s="1201" t="s">
        <v>576</v>
      </c>
      <c r="D40" s="1202"/>
      <c r="E40" s="1203"/>
      <c r="F40" s="36">
        <v>7.0000000000000007E-2</v>
      </c>
      <c r="G40" s="37">
        <v>0.08</v>
      </c>
      <c r="H40" s="37">
        <v>0.08</v>
      </c>
      <c r="I40" s="37">
        <v>0.12</v>
      </c>
      <c r="J40" s="38">
        <v>0.15</v>
      </c>
      <c r="K40" s="22"/>
      <c r="L40" s="22"/>
      <c r="M40" s="22"/>
      <c r="N40" s="22"/>
      <c r="O40" s="22"/>
      <c r="P40" s="22"/>
    </row>
    <row r="41" spans="1:16" ht="39" customHeight="1">
      <c r="A41" s="22"/>
      <c r="B41" s="35"/>
      <c r="C41" s="1201" t="s">
        <v>577</v>
      </c>
      <c r="D41" s="1202"/>
      <c r="E41" s="1203"/>
      <c r="F41" s="36">
        <v>0</v>
      </c>
      <c r="G41" s="37">
        <v>0</v>
      </c>
      <c r="H41" s="37">
        <v>0</v>
      </c>
      <c r="I41" s="37">
        <v>0.02</v>
      </c>
      <c r="J41" s="38">
        <v>0.04</v>
      </c>
      <c r="K41" s="22"/>
      <c r="L41" s="22"/>
      <c r="M41" s="22"/>
      <c r="N41" s="22"/>
      <c r="O41" s="22"/>
      <c r="P41" s="22"/>
    </row>
    <row r="42" spans="1:16" ht="39" customHeight="1">
      <c r="A42" s="22"/>
      <c r="B42" s="39"/>
      <c r="C42" s="1201" t="s">
        <v>578</v>
      </c>
      <c r="D42" s="1202"/>
      <c r="E42" s="1203"/>
      <c r="F42" s="36" t="s">
        <v>521</v>
      </c>
      <c r="G42" s="37" t="s">
        <v>521</v>
      </c>
      <c r="H42" s="37" t="s">
        <v>521</v>
      </c>
      <c r="I42" s="37" t="s">
        <v>521</v>
      </c>
      <c r="J42" s="38" t="s">
        <v>521</v>
      </c>
      <c r="K42" s="22"/>
      <c r="L42" s="22"/>
      <c r="M42" s="22"/>
      <c r="N42" s="22"/>
      <c r="O42" s="22"/>
      <c r="P42" s="22"/>
    </row>
    <row r="43" spans="1:16" ht="39" customHeight="1" thickBot="1">
      <c r="A43" s="22"/>
      <c r="B43" s="40"/>
      <c r="C43" s="1204" t="s">
        <v>579</v>
      </c>
      <c r="D43" s="1205"/>
      <c r="E43" s="1206"/>
      <c r="F43" s="41" t="s">
        <v>521</v>
      </c>
      <c r="G43" s="42" t="s">
        <v>521</v>
      </c>
      <c r="H43" s="42" t="s">
        <v>521</v>
      </c>
      <c r="I43" s="42" t="s">
        <v>521</v>
      </c>
      <c r="J43" s="43" t="s">
        <v>521</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topLeftCell="A49" zoomScale="70" zoomScaleNormal="70" zoomScaleSheetLayoutView="55" workbookViewId="0">
      <selection activeCell="M62" sqref="M62"/>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563</v>
      </c>
      <c r="L44" s="56" t="s">
        <v>564</v>
      </c>
      <c r="M44" s="56" t="s">
        <v>565</v>
      </c>
      <c r="N44" s="56" t="s">
        <v>566</v>
      </c>
      <c r="O44" s="57" t="s">
        <v>567</v>
      </c>
      <c r="P44" s="48"/>
      <c r="Q44" s="48"/>
      <c r="R44" s="48"/>
      <c r="S44" s="48"/>
      <c r="T44" s="48"/>
      <c r="U44" s="48"/>
    </row>
    <row r="45" spans="1:21" ht="30.75" customHeight="1">
      <c r="A45" s="48"/>
      <c r="B45" s="1209" t="s">
        <v>11</v>
      </c>
      <c r="C45" s="1210"/>
      <c r="D45" s="58"/>
      <c r="E45" s="1215" t="s">
        <v>12</v>
      </c>
      <c r="F45" s="1215"/>
      <c r="G45" s="1215"/>
      <c r="H45" s="1215"/>
      <c r="I45" s="1215"/>
      <c r="J45" s="1216"/>
      <c r="K45" s="59">
        <v>260</v>
      </c>
      <c r="L45" s="60">
        <v>270</v>
      </c>
      <c r="M45" s="60">
        <v>267</v>
      </c>
      <c r="N45" s="60">
        <v>344</v>
      </c>
      <c r="O45" s="61">
        <v>357</v>
      </c>
      <c r="P45" s="48"/>
      <c r="Q45" s="48"/>
      <c r="R45" s="48"/>
      <c r="S45" s="48"/>
      <c r="T45" s="48"/>
      <c r="U45" s="48"/>
    </row>
    <row r="46" spans="1:21" ht="30.75" customHeight="1">
      <c r="A46" s="48"/>
      <c r="B46" s="1211"/>
      <c r="C46" s="1212"/>
      <c r="D46" s="62"/>
      <c r="E46" s="1217" t="s">
        <v>13</v>
      </c>
      <c r="F46" s="1217"/>
      <c r="G46" s="1217"/>
      <c r="H46" s="1217"/>
      <c r="I46" s="1217"/>
      <c r="J46" s="1218"/>
      <c r="K46" s="63" t="s">
        <v>521</v>
      </c>
      <c r="L46" s="64" t="s">
        <v>521</v>
      </c>
      <c r="M46" s="64" t="s">
        <v>521</v>
      </c>
      <c r="N46" s="64" t="s">
        <v>521</v>
      </c>
      <c r="O46" s="65" t="s">
        <v>521</v>
      </c>
      <c r="P46" s="48"/>
      <c r="Q46" s="48"/>
      <c r="R46" s="48"/>
      <c r="S46" s="48"/>
      <c r="T46" s="48"/>
      <c r="U46" s="48"/>
    </row>
    <row r="47" spans="1:21" ht="30.75" customHeight="1">
      <c r="A47" s="48"/>
      <c r="B47" s="1211"/>
      <c r="C47" s="1212"/>
      <c r="D47" s="62"/>
      <c r="E47" s="1217" t="s">
        <v>14</v>
      </c>
      <c r="F47" s="1217"/>
      <c r="G47" s="1217"/>
      <c r="H47" s="1217"/>
      <c r="I47" s="1217"/>
      <c r="J47" s="1218"/>
      <c r="K47" s="63" t="s">
        <v>521</v>
      </c>
      <c r="L47" s="64" t="s">
        <v>521</v>
      </c>
      <c r="M47" s="64" t="s">
        <v>521</v>
      </c>
      <c r="N47" s="64" t="s">
        <v>521</v>
      </c>
      <c r="O47" s="65" t="s">
        <v>521</v>
      </c>
      <c r="P47" s="48"/>
      <c r="Q47" s="48"/>
      <c r="R47" s="48"/>
      <c r="S47" s="48"/>
      <c r="T47" s="48"/>
      <c r="U47" s="48"/>
    </row>
    <row r="48" spans="1:21" ht="30.75" customHeight="1">
      <c r="A48" s="48"/>
      <c r="B48" s="1211"/>
      <c r="C48" s="1212"/>
      <c r="D48" s="62"/>
      <c r="E48" s="1217" t="s">
        <v>15</v>
      </c>
      <c r="F48" s="1217"/>
      <c r="G48" s="1217"/>
      <c r="H48" s="1217"/>
      <c r="I48" s="1217"/>
      <c r="J48" s="1218"/>
      <c r="K48" s="63">
        <v>291</v>
      </c>
      <c r="L48" s="64">
        <v>261</v>
      </c>
      <c r="M48" s="64">
        <v>305</v>
      </c>
      <c r="N48" s="64">
        <v>291</v>
      </c>
      <c r="O48" s="65">
        <v>286</v>
      </c>
      <c r="P48" s="48"/>
      <c r="Q48" s="48"/>
      <c r="R48" s="48"/>
      <c r="S48" s="48"/>
      <c r="T48" s="48"/>
      <c r="U48" s="48"/>
    </row>
    <row r="49" spans="1:21" ht="30.75" customHeight="1">
      <c r="A49" s="48"/>
      <c r="B49" s="1211"/>
      <c r="C49" s="1212"/>
      <c r="D49" s="62"/>
      <c r="E49" s="1217" t="s">
        <v>16</v>
      </c>
      <c r="F49" s="1217"/>
      <c r="G49" s="1217"/>
      <c r="H49" s="1217"/>
      <c r="I49" s="1217"/>
      <c r="J49" s="1218"/>
      <c r="K49" s="63">
        <v>15</v>
      </c>
      <c r="L49" s="64">
        <v>12</v>
      </c>
      <c r="M49" s="64">
        <v>13</v>
      </c>
      <c r="N49" s="64">
        <v>15</v>
      </c>
      <c r="O49" s="65">
        <v>13</v>
      </c>
      <c r="P49" s="48"/>
      <c r="Q49" s="48"/>
      <c r="R49" s="48"/>
      <c r="S49" s="48"/>
      <c r="T49" s="48"/>
      <c r="U49" s="48"/>
    </row>
    <row r="50" spans="1:21" ht="30.75" customHeight="1">
      <c r="A50" s="48"/>
      <c r="B50" s="1211"/>
      <c r="C50" s="1212"/>
      <c r="D50" s="62"/>
      <c r="E50" s="1217" t="s">
        <v>17</v>
      </c>
      <c r="F50" s="1217"/>
      <c r="G50" s="1217"/>
      <c r="H50" s="1217"/>
      <c r="I50" s="1217"/>
      <c r="J50" s="1218"/>
      <c r="K50" s="63">
        <v>17</v>
      </c>
      <c r="L50" s="64">
        <v>19</v>
      </c>
      <c r="M50" s="64">
        <v>13</v>
      </c>
      <c r="N50" s="64">
        <v>13</v>
      </c>
      <c r="O50" s="65">
        <v>9</v>
      </c>
      <c r="P50" s="48"/>
      <c r="Q50" s="48"/>
      <c r="R50" s="48"/>
      <c r="S50" s="48"/>
      <c r="T50" s="48"/>
      <c r="U50" s="48"/>
    </row>
    <row r="51" spans="1:21" ht="30.75" customHeight="1">
      <c r="A51" s="48"/>
      <c r="B51" s="1213"/>
      <c r="C51" s="1214"/>
      <c r="D51" s="66"/>
      <c r="E51" s="1217" t="s">
        <v>18</v>
      </c>
      <c r="F51" s="1217"/>
      <c r="G51" s="1217"/>
      <c r="H51" s="1217"/>
      <c r="I51" s="1217"/>
      <c r="J51" s="1218"/>
      <c r="K51" s="63" t="s">
        <v>521</v>
      </c>
      <c r="L51" s="64" t="s">
        <v>521</v>
      </c>
      <c r="M51" s="64" t="s">
        <v>521</v>
      </c>
      <c r="N51" s="64" t="s">
        <v>521</v>
      </c>
      <c r="O51" s="65" t="s">
        <v>521</v>
      </c>
      <c r="P51" s="48"/>
      <c r="Q51" s="48"/>
      <c r="R51" s="48"/>
      <c r="S51" s="48"/>
      <c r="T51" s="48"/>
      <c r="U51" s="48"/>
    </row>
    <row r="52" spans="1:21" ht="30.75" customHeight="1">
      <c r="A52" s="48"/>
      <c r="B52" s="1219" t="s">
        <v>19</v>
      </c>
      <c r="C52" s="1220"/>
      <c r="D52" s="66"/>
      <c r="E52" s="1217" t="s">
        <v>20</v>
      </c>
      <c r="F52" s="1217"/>
      <c r="G52" s="1217"/>
      <c r="H52" s="1217"/>
      <c r="I52" s="1217"/>
      <c r="J52" s="1218"/>
      <c r="K52" s="63">
        <v>322</v>
      </c>
      <c r="L52" s="64">
        <v>293</v>
      </c>
      <c r="M52" s="64">
        <v>263</v>
      </c>
      <c r="N52" s="64">
        <v>258</v>
      </c>
      <c r="O52" s="65">
        <v>251</v>
      </c>
      <c r="P52" s="48"/>
      <c r="Q52" s="48"/>
      <c r="R52" s="48"/>
      <c r="S52" s="48"/>
      <c r="T52" s="48"/>
      <c r="U52" s="48"/>
    </row>
    <row r="53" spans="1:21" ht="30.75" customHeight="1" thickBot="1">
      <c r="A53" s="48"/>
      <c r="B53" s="1221" t="s">
        <v>21</v>
      </c>
      <c r="C53" s="1222"/>
      <c r="D53" s="67"/>
      <c r="E53" s="1223" t="s">
        <v>22</v>
      </c>
      <c r="F53" s="1223"/>
      <c r="G53" s="1223"/>
      <c r="H53" s="1223"/>
      <c r="I53" s="1223"/>
      <c r="J53" s="1224"/>
      <c r="K53" s="68">
        <v>261</v>
      </c>
      <c r="L53" s="69">
        <v>269</v>
      </c>
      <c r="M53" s="69">
        <v>335</v>
      </c>
      <c r="N53" s="69">
        <v>405</v>
      </c>
      <c r="O53" s="70">
        <v>414</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c r="A56" s="48"/>
      <c r="B56" s="75"/>
      <c r="C56" s="76"/>
      <c r="D56" s="76"/>
      <c r="E56" s="77"/>
      <c r="F56" s="77"/>
      <c r="G56" s="77"/>
      <c r="H56" s="77"/>
      <c r="I56" s="77"/>
      <c r="J56" s="78" t="s">
        <v>2</v>
      </c>
      <c r="K56" s="79" t="s">
        <v>580</v>
      </c>
      <c r="L56" s="80" t="s">
        <v>581</v>
      </c>
      <c r="M56" s="80" t="s">
        <v>582</v>
      </c>
      <c r="N56" s="80" t="s">
        <v>583</v>
      </c>
      <c r="O56" s="81" t="s">
        <v>584</v>
      </c>
      <c r="P56" s="48"/>
      <c r="Q56" s="48"/>
      <c r="R56" s="48"/>
      <c r="S56" s="48"/>
      <c r="T56" s="48"/>
      <c r="U56" s="48"/>
    </row>
    <row r="57" spans="1:21" ht="31.5" customHeight="1">
      <c r="B57" s="1225" t="s">
        <v>25</v>
      </c>
      <c r="C57" s="1226"/>
      <c r="D57" s="1229" t="s">
        <v>26</v>
      </c>
      <c r="E57" s="1230"/>
      <c r="F57" s="1230"/>
      <c r="G57" s="1230"/>
      <c r="H57" s="1230"/>
      <c r="I57" s="1230"/>
      <c r="J57" s="1231"/>
      <c r="K57" s="82" t="s">
        <v>614</v>
      </c>
      <c r="L57" s="83" t="s">
        <v>614</v>
      </c>
      <c r="M57" s="83" t="s">
        <v>614</v>
      </c>
      <c r="N57" s="83" t="s">
        <v>614</v>
      </c>
      <c r="O57" s="84" t="s">
        <v>614</v>
      </c>
    </row>
    <row r="58" spans="1:21" ht="31.5" customHeight="1" thickBot="1">
      <c r="B58" s="1227"/>
      <c r="C58" s="1228"/>
      <c r="D58" s="1232" t="s">
        <v>27</v>
      </c>
      <c r="E58" s="1233"/>
      <c r="F58" s="1233"/>
      <c r="G58" s="1233"/>
      <c r="H58" s="1233"/>
      <c r="I58" s="1233"/>
      <c r="J58" s="1234"/>
      <c r="K58" s="85" t="s">
        <v>614</v>
      </c>
      <c r="L58" s="86" t="s">
        <v>614</v>
      </c>
      <c r="M58" s="86" t="s">
        <v>614</v>
      </c>
      <c r="N58" s="86" t="s">
        <v>614</v>
      </c>
      <c r="O58" s="87" t="s">
        <v>614</v>
      </c>
    </row>
    <row r="59" spans="1:21" ht="24" customHeight="1">
      <c r="B59" s="88"/>
      <c r="C59" s="88"/>
      <c r="D59" s="89" t="s">
        <v>28</v>
      </c>
      <c r="E59" s="90"/>
      <c r="F59" s="90"/>
      <c r="G59" s="90"/>
      <c r="H59" s="90"/>
      <c r="I59" s="90"/>
      <c r="J59" s="90"/>
      <c r="K59" s="90"/>
      <c r="L59" s="90"/>
      <c r="M59" s="90"/>
      <c r="N59" s="90"/>
      <c r="O59" s="90"/>
    </row>
    <row r="60" spans="1:21" ht="24" customHeight="1">
      <c r="B60" s="91"/>
      <c r="C60" s="91"/>
      <c r="D60" s="89" t="s">
        <v>29</v>
      </c>
      <c r="E60" s="90"/>
      <c r="F60" s="90"/>
      <c r="G60" s="90"/>
      <c r="H60" s="90"/>
      <c r="I60" s="90"/>
      <c r="J60" s="90"/>
      <c r="K60" s="90"/>
      <c r="L60" s="90"/>
      <c r="M60" s="90"/>
      <c r="N60" s="90"/>
      <c r="O60" s="90"/>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topLeftCell="A28" zoomScale="55" zoomScaleNormal="55" zoomScaleSheetLayoutView="100" workbookViewId="0"/>
  </sheetViews>
  <sheetFormatPr defaultColWidth="0" defaultRowHeight="13.5" customHeight="1" zeroHeight="1"/>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3" t="s">
        <v>9</v>
      </c>
    </row>
    <row r="40" spans="2:13" ht="27.75" customHeight="1" thickBot="1">
      <c r="B40" s="94" t="s">
        <v>10</v>
      </c>
      <c r="C40" s="95"/>
      <c r="D40" s="95"/>
      <c r="E40" s="96"/>
      <c r="F40" s="96"/>
      <c r="G40" s="96"/>
      <c r="H40" s="97" t="s">
        <v>2</v>
      </c>
      <c r="I40" s="98" t="s">
        <v>563</v>
      </c>
      <c r="J40" s="99" t="s">
        <v>564</v>
      </c>
      <c r="K40" s="99" t="s">
        <v>565</v>
      </c>
      <c r="L40" s="99" t="s">
        <v>566</v>
      </c>
      <c r="M40" s="100" t="s">
        <v>567</v>
      </c>
    </row>
    <row r="41" spans="2:13" ht="27.75" customHeight="1">
      <c r="B41" s="1235" t="s">
        <v>30</v>
      </c>
      <c r="C41" s="1236"/>
      <c r="D41" s="101"/>
      <c r="E41" s="1241" t="s">
        <v>31</v>
      </c>
      <c r="F41" s="1241"/>
      <c r="G41" s="1241"/>
      <c r="H41" s="1242"/>
      <c r="I41" s="102">
        <v>3480</v>
      </c>
      <c r="J41" s="103">
        <v>3377</v>
      </c>
      <c r="K41" s="103">
        <v>3324</v>
      </c>
      <c r="L41" s="103">
        <v>3104</v>
      </c>
      <c r="M41" s="104">
        <v>2913</v>
      </c>
    </row>
    <row r="42" spans="2:13" ht="27.75" customHeight="1">
      <c r="B42" s="1237"/>
      <c r="C42" s="1238"/>
      <c r="D42" s="105"/>
      <c r="E42" s="1243" t="s">
        <v>32</v>
      </c>
      <c r="F42" s="1243"/>
      <c r="G42" s="1243"/>
      <c r="H42" s="1244"/>
      <c r="I42" s="106">
        <v>46</v>
      </c>
      <c r="J42" s="107">
        <v>41</v>
      </c>
      <c r="K42" s="107">
        <v>29</v>
      </c>
      <c r="L42" s="107">
        <v>17</v>
      </c>
      <c r="M42" s="108">
        <v>8</v>
      </c>
    </row>
    <row r="43" spans="2:13" ht="27.75" customHeight="1">
      <c r="B43" s="1237"/>
      <c r="C43" s="1238"/>
      <c r="D43" s="105"/>
      <c r="E43" s="1243" t="s">
        <v>33</v>
      </c>
      <c r="F43" s="1243"/>
      <c r="G43" s="1243"/>
      <c r="H43" s="1244"/>
      <c r="I43" s="106">
        <v>3141</v>
      </c>
      <c r="J43" s="107">
        <v>3345</v>
      </c>
      <c r="K43" s="107">
        <v>3849</v>
      </c>
      <c r="L43" s="107">
        <v>3638</v>
      </c>
      <c r="M43" s="108">
        <v>3557</v>
      </c>
    </row>
    <row r="44" spans="2:13" ht="27.75" customHeight="1">
      <c r="B44" s="1237"/>
      <c r="C44" s="1238"/>
      <c r="D44" s="105"/>
      <c r="E44" s="1243" t="s">
        <v>34</v>
      </c>
      <c r="F44" s="1243"/>
      <c r="G44" s="1243"/>
      <c r="H44" s="1244"/>
      <c r="I44" s="106">
        <v>375</v>
      </c>
      <c r="J44" s="107">
        <v>369</v>
      </c>
      <c r="K44" s="107">
        <v>382</v>
      </c>
      <c r="L44" s="107">
        <v>454</v>
      </c>
      <c r="M44" s="108">
        <v>422</v>
      </c>
    </row>
    <row r="45" spans="2:13" ht="27.75" customHeight="1">
      <c r="B45" s="1237"/>
      <c r="C45" s="1238"/>
      <c r="D45" s="105"/>
      <c r="E45" s="1243" t="s">
        <v>35</v>
      </c>
      <c r="F45" s="1243"/>
      <c r="G45" s="1243"/>
      <c r="H45" s="1244"/>
      <c r="I45" s="106">
        <v>408</v>
      </c>
      <c r="J45" s="107">
        <v>274</v>
      </c>
      <c r="K45" s="107">
        <v>466</v>
      </c>
      <c r="L45" s="107">
        <v>494</v>
      </c>
      <c r="M45" s="108">
        <v>648</v>
      </c>
    </row>
    <row r="46" spans="2:13" ht="27.75" customHeight="1">
      <c r="B46" s="1237"/>
      <c r="C46" s="1238"/>
      <c r="D46" s="109"/>
      <c r="E46" s="1243" t="s">
        <v>36</v>
      </c>
      <c r="F46" s="1243"/>
      <c r="G46" s="1243"/>
      <c r="H46" s="1244"/>
      <c r="I46" s="106" t="s">
        <v>521</v>
      </c>
      <c r="J46" s="107" t="s">
        <v>521</v>
      </c>
      <c r="K46" s="107" t="s">
        <v>521</v>
      </c>
      <c r="L46" s="107" t="s">
        <v>521</v>
      </c>
      <c r="M46" s="108" t="s">
        <v>521</v>
      </c>
    </row>
    <row r="47" spans="2:13" ht="27.75" customHeight="1">
      <c r="B47" s="1237"/>
      <c r="C47" s="1238"/>
      <c r="D47" s="110"/>
      <c r="E47" s="1245" t="s">
        <v>37</v>
      </c>
      <c r="F47" s="1246"/>
      <c r="G47" s="1246"/>
      <c r="H47" s="1247"/>
      <c r="I47" s="106" t="s">
        <v>521</v>
      </c>
      <c r="J47" s="107" t="s">
        <v>521</v>
      </c>
      <c r="K47" s="107" t="s">
        <v>521</v>
      </c>
      <c r="L47" s="107" t="s">
        <v>521</v>
      </c>
      <c r="M47" s="108" t="s">
        <v>521</v>
      </c>
    </row>
    <row r="48" spans="2:13" ht="27.75" customHeight="1">
      <c r="B48" s="1237"/>
      <c r="C48" s="1238"/>
      <c r="D48" s="105"/>
      <c r="E48" s="1243" t="s">
        <v>38</v>
      </c>
      <c r="F48" s="1243"/>
      <c r="G48" s="1243"/>
      <c r="H48" s="1244"/>
      <c r="I48" s="106" t="s">
        <v>521</v>
      </c>
      <c r="J48" s="107" t="s">
        <v>521</v>
      </c>
      <c r="K48" s="107" t="s">
        <v>521</v>
      </c>
      <c r="L48" s="107" t="s">
        <v>521</v>
      </c>
      <c r="M48" s="108" t="s">
        <v>521</v>
      </c>
    </row>
    <row r="49" spans="2:13" ht="27.75" customHeight="1">
      <c r="B49" s="1239"/>
      <c r="C49" s="1240"/>
      <c r="D49" s="105"/>
      <c r="E49" s="1243" t="s">
        <v>39</v>
      </c>
      <c r="F49" s="1243"/>
      <c r="G49" s="1243"/>
      <c r="H49" s="1244"/>
      <c r="I49" s="106" t="s">
        <v>521</v>
      </c>
      <c r="J49" s="107" t="s">
        <v>521</v>
      </c>
      <c r="K49" s="107" t="s">
        <v>521</v>
      </c>
      <c r="L49" s="107" t="s">
        <v>521</v>
      </c>
      <c r="M49" s="108" t="s">
        <v>521</v>
      </c>
    </row>
    <row r="50" spans="2:13" ht="27.75" customHeight="1">
      <c r="B50" s="1248" t="s">
        <v>40</v>
      </c>
      <c r="C50" s="1249"/>
      <c r="D50" s="111"/>
      <c r="E50" s="1243" t="s">
        <v>41</v>
      </c>
      <c r="F50" s="1243"/>
      <c r="G50" s="1243"/>
      <c r="H50" s="1244"/>
      <c r="I50" s="106">
        <v>1182</v>
      </c>
      <c r="J50" s="107">
        <v>1205</v>
      </c>
      <c r="K50" s="107">
        <v>1158</v>
      </c>
      <c r="L50" s="107">
        <v>1181</v>
      </c>
      <c r="M50" s="108">
        <v>1252</v>
      </c>
    </row>
    <row r="51" spans="2:13" ht="27.75" customHeight="1">
      <c r="B51" s="1237"/>
      <c r="C51" s="1238"/>
      <c r="D51" s="105"/>
      <c r="E51" s="1243" t="s">
        <v>42</v>
      </c>
      <c r="F51" s="1243"/>
      <c r="G51" s="1243"/>
      <c r="H51" s="1244"/>
      <c r="I51" s="106" t="s">
        <v>521</v>
      </c>
      <c r="J51" s="107" t="s">
        <v>521</v>
      </c>
      <c r="K51" s="107" t="s">
        <v>521</v>
      </c>
      <c r="L51" s="107" t="s">
        <v>521</v>
      </c>
      <c r="M51" s="108" t="s">
        <v>521</v>
      </c>
    </row>
    <row r="52" spans="2:13" ht="27.75" customHeight="1">
      <c r="B52" s="1239"/>
      <c r="C52" s="1240"/>
      <c r="D52" s="105"/>
      <c r="E52" s="1243" t="s">
        <v>43</v>
      </c>
      <c r="F52" s="1243"/>
      <c r="G52" s="1243"/>
      <c r="H52" s="1244"/>
      <c r="I52" s="106">
        <v>5639</v>
      </c>
      <c r="J52" s="107">
        <v>5275</v>
      </c>
      <c r="K52" s="107">
        <v>4941</v>
      </c>
      <c r="L52" s="107">
        <v>4661</v>
      </c>
      <c r="M52" s="108">
        <v>4330</v>
      </c>
    </row>
    <row r="53" spans="2:13" ht="27.75" customHeight="1" thickBot="1">
      <c r="B53" s="1250" t="s">
        <v>44</v>
      </c>
      <c r="C53" s="1251"/>
      <c r="D53" s="112"/>
      <c r="E53" s="1252" t="s">
        <v>45</v>
      </c>
      <c r="F53" s="1252"/>
      <c r="G53" s="1252"/>
      <c r="H53" s="1253"/>
      <c r="I53" s="113">
        <v>627</v>
      </c>
      <c r="J53" s="114">
        <v>926</v>
      </c>
      <c r="K53" s="114">
        <v>1952</v>
      </c>
      <c r="L53" s="114">
        <v>1864</v>
      </c>
      <c r="M53" s="115">
        <v>1966</v>
      </c>
    </row>
    <row r="54" spans="2:13" ht="27.75" customHeight="1">
      <c r="B54" s="116" t="s">
        <v>46</v>
      </c>
      <c r="C54" s="117"/>
      <c r="D54" s="117"/>
      <c r="E54" s="118"/>
      <c r="F54" s="118"/>
      <c r="G54" s="118"/>
      <c r="H54" s="118"/>
      <c r="I54" s="119"/>
      <c r="J54" s="119"/>
      <c r="K54" s="119"/>
      <c r="L54" s="119"/>
      <c r="M54" s="11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6"/>
  <sheetViews>
    <sheetView showGridLines="0" zoomScale="55" zoomScaleNormal="55" zoomScaleSheetLayoutView="100" workbookViewId="0">
      <selection activeCell="H61" sqref="H61"/>
    </sheetView>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0" t="s">
        <v>47</v>
      </c>
    </row>
    <row r="54" spans="2:8" ht="29.25" customHeight="1" thickBot="1">
      <c r="B54" s="121" t="s">
        <v>1</v>
      </c>
      <c r="C54" s="122"/>
      <c r="D54" s="122"/>
      <c r="E54" s="123" t="s">
        <v>2</v>
      </c>
      <c r="F54" s="124" t="s">
        <v>565</v>
      </c>
      <c r="G54" s="124" t="s">
        <v>566</v>
      </c>
      <c r="H54" s="125" t="s">
        <v>567</v>
      </c>
    </row>
    <row r="55" spans="2:8" ht="52.5" customHeight="1">
      <c r="B55" s="126"/>
      <c r="C55" s="1262" t="s">
        <v>48</v>
      </c>
      <c r="D55" s="1262"/>
      <c r="E55" s="1263"/>
      <c r="F55" s="127">
        <v>522</v>
      </c>
      <c r="G55" s="127">
        <v>477</v>
      </c>
      <c r="H55" s="128">
        <v>425</v>
      </c>
    </row>
    <row r="56" spans="2:8" ht="52.5" customHeight="1">
      <c r="B56" s="129"/>
      <c r="C56" s="1264" t="s">
        <v>49</v>
      </c>
      <c r="D56" s="1264"/>
      <c r="E56" s="1265"/>
      <c r="F56" s="130">
        <v>85</v>
      </c>
      <c r="G56" s="130">
        <v>85</v>
      </c>
      <c r="H56" s="131">
        <v>85</v>
      </c>
    </row>
    <row r="57" spans="2:8" ht="53.25" customHeight="1">
      <c r="B57" s="129"/>
      <c r="C57" s="1266" t="s">
        <v>50</v>
      </c>
      <c r="D57" s="1266"/>
      <c r="E57" s="1267"/>
      <c r="F57" s="132">
        <v>530</v>
      </c>
      <c r="G57" s="132">
        <v>571</v>
      </c>
      <c r="H57" s="133">
        <v>576</v>
      </c>
    </row>
    <row r="58" spans="2:8" ht="45.75" customHeight="1">
      <c r="B58" s="134"/>
      <c r="C58" s="1254" t="s">
        <v>585</v>
      </c>
      <c r="D58" s="1255"/>
      <c r="E58" s="1256"/>
      <c r="F58" s="135">
        <v>135</v>
      </c>
      <c r="G58" s="135">
        <v>166</v>
      </c>
      <c r="H58" s="136">
        <v>198</v>
      </c>
    </row>
    <row r="59" spans="2:8" ht="45.75" customHeight="1">
      <c r="B59" s="134"/>
      <c r="C59" s="1254" t="s">
        <v>586</v>
      </c>
      <c r="D59" s="1255"/>
      <c r="E59" s="1256"/>
      <c r="F59" s="135">
        <v>127</v>
      </c>
      <c r="G59" s="135">
        <v>127</v>
      </c>
      <c r="H59" s="136">
        <v>127</v>
      </c>
    </row>
    <row r="60" spans="2:8" ht="45.75" customHeight="1">
      <c r="B60" s="134"/>
      <c r="C60" s="1254" t="s">
        <v>587</v>
      </c>
      <c r="D60" s="1255"/>
      <c r="E60" s="1256"/>
      <c r="F60" s="135">
        <v>47</v>
      </c>
      <c r="G60" s="135">
        <v>63</v>
      </c>
      <c r="H60" s="136">
        <v>79</v>
      </c>
    </row>
    <row r="61" spans="2:8" ht="45.75" customHeight="1">
      <c r="B61" s="134"/>
      <c r="C61" s="1254" t="s">
        <v>588</v>
      </c>
      <c r="D61" s="1255"/>
      <c r="E61" s="1256"/>
      <c r="F61" s="135">
        <v>66</v>
      </c>
      <c r="G61" s="135">
        <v>63</v>
      </c>
      <c r="H61" s="136">
        <v>60</v>
      </c>
    </row>
    <row r="62" spans="2:8" ht="45.75" customHeight="1" thickBot="1">
      <c r="B62" s="137"/>
      <c r="C62" s="1257" t="s">
        <v>615</v>
      </c>
      <c r="D62" s="1258"/>
      <c r="E62" s="1259"/>
      <c r="F62" s="138">
        <v>37</v>
      </c>
      <c r="G62" s="138">
        <v>37</v>
      </c>
      <c r="H62" s="139">
        <v>37</v>
      </c>
    </row>
    <row r="63" spans="2:8" ht="52.5" customHeight="1" thickBot="1">
      <c r="B63" s="140"/>
      <c r="C63" s="1260" t="s">
        <v>51</v>
      </c>
      <c r="D63" s="1260"/>
      <c r="E63" s="1261"/>
      <c r="F63" s="141">
        <v>1136</v>
      </c>
      <c r="G63" s="141">
        <v>1132</v>
      </c>
      <c r="H63" s="142">
        <v>1086</v>
      </c>
    </row>
    <row r="64" spans="2:8" ht="15" customHeight="1"/>
    <row r="65" ht="0" hidden="1" customHeight="1"/>
    <row r="66" ht="0" hidden="1" customHeight="1"/>
  </sheetData>
  <sheetProtection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8BF8FB-E014-42A1-9CB9-5FF185FA57D1}">
  <sheetPr>
    <pageSetUpPr fitToPage="1"/>
  </sheetPr>
  <dimension ref="A1:WZM191"/>
  <sheetViews>
    <sheetView showGridLines="0" tabSelected="1" zoomScale="55" zoomScaleNormal="55" zoomScaleSheetLayoutView="55" workbookViewId="0"/>
  </sheetViews>
  <sheetFormatPr defaultColWidth="0" defaultRowHeight="13.5" customHeight="1" zeroHeight="1"/>
  <cols>
    <col min="1" max="1" width="6.375" style="1270" customWidth="1"/>
    <col min="2" max="107" width="2.5" style="1270" customWidth="1"/>
    <col min="108" max="108" width="6.125" style="1278" customWidth="1"/>
    <col min="109" max="109" width="5.875" style="1277" customWidth="1"/>
    <col min="110" max="110" width="19.125" style="1270" hidden="1"/>
    <col min="111" max="115" width="12.625" style="1270" hidden="1"/>
    <col min="116" max="349" width="8.625" style="1270" hidden="1"/>
    <col min="350" max="355" width="14.875" style="1270" hidden="1"/>
    <col min="356" max="357" width="15.875" style="1270" hidden="1"/>
    <col min="358" max="363" width="16.125" style="1270" hidden="1"/>
    <col min="364" max="364" width="6.125" style="1270" hidden="1"/>
    <col min="365" max="365" width="3" style="1270" hidden="1"/>
    <col min="366" max="605" width="8.625" style="1270" hidden="1"/>
    <col min="606" max="611" width="14.875" style="1270" hidden="1"/>
    <col min="612" max="613" width="15.875" style="1270" hidden="1"/>
    <col min="614" max="619" width="16.125" style="1270" hidden="1"/>
    <col min="620" max="620" width="6.125" style="1270" hidden="1"/>
    <col min="621" max="621" width="3" style="1270" hidden="1"/>
    <col min="622" max="861" width="8.625" style="1270" hidden="1"/>
    <col min="862" max="867" width="14.875" style="1270" hidden="1"/>
    <col min="868" max="869" width="15.875" style="1270" hidden="1"/>
    <col min="870" max="875" width="16.125" style="1270" hidden="1"/>
    <col min="876" max="876" width="6.125" style="1270" hidden="1"/>
    <col min="877" max="877" width="3" style="1270" hidden="1"/>
    <col min="878" max="1117" width="8.625" style="1270" hidden="1"/>
    <col min="1118" max="1123" width="14.875" style="1270" hidden="1"/>
    <col min="1124" max="1125" width="15.875" style="1270" hidden="1"/>
    <col min="1126" max="1131" width="16.125" style="1270" hidden="1"/>
    <col min="1132" max="1132" width="6.125" style="1270" hidden="1"/>
    <col min="1133" max="1133" width="3" style="1270" hidden="1"/>
    <col min="1134" max="1373" width="8.625" style="1270" hidden="1"/>
    <col min="1374" max="1379" width="14.875" style="1270" hidden="1"/>
    <col min="1380" max="1381" width="15.875" style="1270" hidden="1"/>
    <col min="1382" max="1387" width="16.125" style="1270" hidden="1"/>
    <col min="1388" max="1388" width="6.125" style="1270" hidden="1"/>
    <col min="1389" max="1389" width="3" style="1270" hidden="1"/>
    <col min="1390" max="1629" width="8.625" style="1270" hidden="1"/>
    <col min="1630" max="1635" width="14.875" style="1270" hidden="1"/>
    <col min="1636" max="1637" width="15.875" style="1270" hidden="1"/>
    <col min="1638" max="1643" width="16.125" style="1270" hidden="1"/>
    <col min="1644" max="1644" width="6.125" style="1270" hidden="1"/>
    <col min="1645" max="1645" width="3" style="1270" hidden="1"/>
    <col min="1646" max="1885" width="8.625" style="1270" hidden="1"/>
    <col min="1886" max="1891" width="14.875" style="1270" hidden="1"/>
    <col min="1892" max="1893" width="15.875" style="1270" hidden="1"/>
    <col min="1894" max="1899" width="16.125" style="1270" hidden="1"/>
    <col min="1900" max="1900" width="6.125" style="1270" hidden="1"/>
    <col min="1901" max="1901" width="3" style="1270" hidden="1"/>
    <col min="1902" max="2141" width="8.625" style="1270" hidden="1"/>
    <col min="2142" max="2147" width="14.875" style="1270" hidden="1"/>
    <col min="2148" max="2149" width="15.875" style="1270" hidden="1"/>
    <col min="2150" max="2155" width="16.125" style="1270" hidden="1"/>
    <col min="2156" max="2156" width="6.125" style="1270" hidden="1"/>
    <col min="2157" max="2157" width="3" style="1270" hidden="1"/>
    <col min="2158" max="2397" width="8.625" style="1270" hidden="1"/>
    <col min="2398" max="2403" width="14.875" style="1270" hidden="1"/>
    <col min="2404" max="2405" width="15.875" style="1270" hidden="1"/>
    <col min="2406" max="2411" width="16.125" style="1270" hidden="1"/>
    <col min="2412" max="2412" width="6.125" style="1270" hidden="1"/>
    <col min="2413" max="2413" width="3" style="1270" hidden="1"/>
    <col min="2414" max="2653" width="8.625" style="1270" hidden="1"/>
    <col min="2654" max="2659" width="14.875" style="1270" hidden="1"/>
    <col min="2660" max="2661" width="15.875" style="1270" hidden="1"/>
    <col min="2662" max="2667" width="16.125" style="1270" hidden="1"/>
    <col min="2668" max="2668" width="6.125" style="1270" hidden="1"/>
    <col min="2669" max="2669" width="3" style="1270" hidden="1"/>
    <col min="2670" max="2909" width="8.625" style="1270" hidden="1"/>
    <col min="2910" max="2915" width="14.875" style="1270" hidden="1"/>
    <col min="2916" max="2917" width="15.875" style="1270" hidden="1"/>
    <col min="2918" max="2923" width="16.125" style="1270" hidden="1"/>
    <col min="2924" max="2924" width="6.125" style="1270" hidden="1"/>
    <col min="2925" max="2925" width="3" style="1270" hidden="1"/>
    <col min="2926" max="3165" width="8.625" style="1270" hidden="1"/>
    <col min="3166" max="3171" width="14.875" style="1270" hidden="1"/>
    <col min="3172" max="3173" width="15.875" style="1270" hidden="1"/>
    <col min="3174" max="3179" width="16.125" style="1270" hidden="1"/>
    <col min="3180" max="3180" width="6.125" style="1270" hidden="1"/>
    <col min="3181" max="3181" width="3" style="1270" hidden="1"/>
    <col min="3182" max="3421" width="8.625" style="1270" hidden="1"/>
    <col min="3422" max="3427" width="14.875" style="1270" hidden="1"/>
    <col min="3428" max="3429" width="15.875" style="1270" hidden="1"/>
    <col min="3430" max="3435" width="16.125" style="1270" hidden="1"/>
    <col min="3436" max="3436" width="6.125" style="1270" hidden="1"/>
    <col min="3437" max="3437" width="3" style="1270" hidden="1"/>
    <col min="3438" max="3677" width="8.625" style="1270" hidden="1"/>
    <col min="3678" max="3683" width="14.875" style="1270" hidden="1"/>
    <col min="3684" max="3685" width="15.875" style="1270" hidden="1"/>
    <col min="3686" max="3691" width="16.125" style="1270" hidden="1"/>
    <col min="3692" max="3692" width="6.125" style="1270" hidden="1"/>
    <col min="3693" max="3693" width="3" style="1270" hidden="1"/>
    <col min="3694" max="3933" width="8.625" style="1270" hidden="1"/>
    <col min="3934" max="3939" width="14.875" style="1270" hidden="1"/>
    <col min="3940" max="3941" width="15.875" style="1270" hidden="1"/>
    <col min="3942" max="3947" width="16.125" style="1270" hidden="1"/>
    <col min="3948" max="3948" width="6.125" style="1270" hidden="1"/>
    <col min="3949" max="3949" width="3" style="1270" hidden="1"/>
    <col min="3950" max="4189" width="8.625" style="1270" hidden="1"/>
    <col min="4190" max="4195" width="14.875" style="1270" hidden="1"/>
    <col min="4196" max="4197" width="15.875" style="1270" hidden="1"/>
    <col min="4198" max="4203" width="16.125" style="1270" hidden="1"/>
    <col min="4204" max="4204" width="6.125" style="1270" hidden="1"/>
    <col min="4205" max="4205" width="3" style="1270" hidden="1"/>
    <col min="4206" max="4445" width="8.625" style="1270" hidden="1"/>
    <col min="4446" max="4451" width="14.875" style="1270" hidden="1"/>
    <col min="4452" max="4453" width="15.875" style="1270" hidden="1"/>
    <col min="4454" max="4459" width="16.125" style="1270" hidden="1"/>
    <col min="4460" max="4460" width="6.125" style="1270" hidden="1"/>
    <col min="4461" max="4461" width="3" style="1270" hidden="1"/>
    <col min="4462" max="4701" width="8.625" style="1270" hidden="1"/>
    <col min="4702" max="4707" width="14.875" style="1270" hidden="1"/>
    <col min="4708" max="4709" width="15.875" style="1270" hidden="1"/>
    <col min="4710" max="4715" width="16.125" style="1270" hidden="1"/>
    <col min="4716" max="4716" width="6.125" style="1270" hidden="1"/>
    <col min="4717" max="4717" width="3" style="1270" hidden="1"/>
    <col min="4718" max="4957" width="8.625" style="1270" hidden="1"/>
    <col min="4958" max="4963" width="14.875" style="1270" hidden="1"/>
    <col min="4964" max="4965" width="15.875" style="1270" hidden="1"/>
    <col min="4966" max="4971" width="16.125" style="1270" hidden="1"/>
    <col min="4972" max="4972" width="6.125" style="1270" hidden="1"/>
    <col min="4973" max="4973" width="3" style="1270" hidden="1"/>
    <col min="4974" max="5213" width="8.625" style="1270" hidden="1"/>
    <col min="5214" max="5219" width="14.875" style="1270" hidden="1"/>
    <col min="5220" max="5221" width="15.875" style="1270" hidden="1"/>
    <col min="5222" max="5227" width="16.125" style="1270" hidden="1"/>
    <col min="5228" max="5228" width="6.125" style="1270" hidden="1"/>
    <col min="5229" max="5229" width="3" style="1270" hidden="1"/>
    <col min="5230" max="5469" width="8.625" style="1270" hidden="1"/>
    <col min="5470" max="5475" width="14.875" style="1270" hidden="1"/>
    <col min="5476" max="5477" width="15.875" style="1270" hidden="1"/>
    <col min="5478" max="5483" width="16.125" style="1270" hidden="1"/>
    <col min="5484" max="5484" width="6.125" style="1270" hidden="1"/>
    <col min="5485" max="5485" width="3" style="1270" hidden="1"/>
    <col min="5486" max="5725" width="8.625" style="1270" hidden="1"/>
    <col min="5726" max="5731" width="14.875" style="1270" hidden="1"/>
    <col min="5732" max="5733" width="15.875" style="1270" hidden="1"/>
    <col min="5734" max="5739" width="16.125" style="1270" hidden="1"/>
    <col min="5740" max="5740" width="6.125" style="1270" hidden="1"/>
    <col min="5741" max="5741" width="3" style="1270" hidden="1"/>
    <col min="5742" max="5981" width="8.625" style="1270" hidden="1"/>
    <col min="5982" max="5987" width="14.875" style="1270" hidden="1"/>
    <col min="5988" max="5989" width="15.875" style="1270" hidden="1"/>
    <col min="5990" max="5995" width="16.125" style="1270" hidden="1"/>
    <col min="5996" max="5996" width="6.125" style="1270" hidden="1"/>
    <col min="5997" max="5997" width="3" style="1270" hidden="1"/>
    <col min="5998" max="6237" width="8.625" style="1270" hidden="1"/>
    <col min="6238" max="6243" width="14.875" style="1270" hidden="1"/>
    <col min="6244" max="6245" width="15.875" style="1270" hidden="1"/>
    <col min="6246" max="6251" width="16.125" style="1270" hidden="1"/>
    <col min="6252" max="6252" width="6.125" style="1270" hidden="1"/>
    <col min="6253" max="6253" width="3" style="1270" hidden="1"/>
    <col min="6254" max="6493" width="8.625" style="1270" hidden="1"/>
    <col min="6494" max="6499" width="14.875" style="1270" hidden="1"/>
    <col min="6500" max="6501" width="15.875" style="1270" hidden="1"/>
    <col min="6502" max="6507" width="16.125" style="1270" hidden="1"/>
    <col min="6508" max="6508" width="6.125" style="1270" hidden="1"/>
    <col min="6509" max="6509" width="3" style="1270" hidden="1"/>
    <col min="6510" max="6749" width="8.625" style="1270" hidden="1"/>
    <col min="6750" max="6755" width="14.875" style="1270" hidden="1"/>
    <col min="6756" max="6757" width="15.875" style="1270" hidden="1"/>
    <col min="6758" max="6763" width="16.125" style="1270" hidden="1"/>
    <col min="6764" max="6764" width="6.125" style="1270" hidden="1"/>
    <col min="6765" max="6765" width="3" style="1270" hidden="1"/>
    <col min="6766" max="7005" width="8.625" style="1270" hidden="1"/>
    <col min="7006" max="7011" width="14.875" style="1270" hidden="1"/>
    <col min="7012" max="7013" width="15.875" style="1270" hidden="1"/>
    <col min="7014" max="7019" width="16.125" style="1270" hidden="1"/>
    <col min="7020" max="7020" width="6.125" style="1270" hidden="1"/>
    <col min="7021" max="7021" width="3" style="1270" hidden="1"/>
    <col min="7022" max="7261" width="8.625" style="1270" hidden="1"/>
    <col min="7262" max="7267" width="14.875" style="1270" hidden="1"/>
    <col min="7268" max="7269" width="15.875" style="1270" hidden="1"/>
    <col min="7270" max="7275" width="16.125" style="1270" hidden="1"/>
    <col min="7276" max="7276" width="6.125" style="1270" hidden="1"/>
    <col min="7277" max="7277" width="3" style="1270" hidden="1"/>
    <col min="7278" max="7517" width="8.625" style="1270" hidden="1"/>
    <col min="7518" max="7523" width="14.875" style="1270" hidden="1"/>
    <col min="7524" max="7525" width="15.875" style="1270" hidden="1"/>
    <col min="7526" max="7531" width="16.125" style="1270" hidden="1"/>
    <col min="7532" max="7532" width="6.125" style="1270" hidden="1"/>
    <col min="7533" max="7533" width="3" style="1270" hidden="1"/>
    <col min="7534" max="7773" width="8.625" style="1270" hidden="1"/>
    <col min="7774" max="7779" width="14.875" style="1270" hidden="1"/>
    <col min="7780" max="7781" width="15.875" style="1270" hidden="1"/>
    <col min="7782" max="7787" width="16.125" style="1270" hidden="1"/>
    <col min="7788" max="7788" width="6.125" style="1270" hidden="1"/>
    <col min="7789" max="7789" width="3" style="1270" hidden="1"/>
    <col min="7790" max="8029" width="8.625" style="1270" hidden="1"/>
    <col min="8030" max="8035" width="14.875" style="1270" hidden="1"/>
    <col min="8036" max="8037" width="15.875" style="1270" hidden="1"/>
    <col min="8038" max="8043" width="16.125" style="1270" hidden="1"/>
    <col min="8044" max="8044" width="6.125" style="1270" hidden="1"/>
    <col min="8045" max="8045" width="3" style="1270" hidden="1"/>
    <col min="8046" max="8285" width="8.625" style="1270" hidden="1"/>
    <col min="8286" max="8291" width="14.875" style="1270" hidden="1"/>
    <col min="8292" max="8293" width="15.875" style="1270" hidden="1"/>
    <col min="8294" max="8299" width="16.125" style="1270" hidden="1"/>
    <col min="8300" max="8300" width="6.125" style="1270" hidden="1"/>
    <col min="8301" max="8301" width="3" style="1270" hidden="1"/>
    <col min="8302" max="8541" width="8.625" style="1270" hidden="1"/>
    <col min="8542" max="8547" width="14.875" style="1270" hidden="1"/>
    <col min="8548" max="8549" width="15.875" style="1270" hidden="1"/>
    <col min="8550" max="8555" width="16.125" style="1270" hidden="1"/>
    <col min="8556" max="8556" width="6.125" style="1270" hidden="1"/>
    <col min="8557" max="8557" width="3" style="1270" hidden="1"/>
    <col min="8558" max="8797" width="8.625" style="1270" hidden="1"/>
    <col min="8798" max="8803" width="14.875" style="1270" hidden="1"/>
    <col min="8804" max="8805" width="15.875" style="1270" hidden="1"/>
    <col min="8806" max="8811" width="16.125" style="1270" hidden="1"/>
    <col min="8812" max="8812" width="6.125" style="1270" hidden="1"/>
    <col min="8813" max="8813" width="3" style="1270" hidden="1"/>
    <col min="8814" max="9053" width="8.625" style="1270" hidden="1"/>
    <col min="9054" max="9059" width="14.875" style="1270" hidden="1"/>
    <col min="9060" max="9061" width="15.875" style="1270" hidden="1"/>
    <col min="9062" max="9067" width="16.125" style="1270" hidden="1"/>
    <col min="9068" max="9068" width="6.125" style="1270" hidden="1"/>
    <col min="9069" max="9069" width="3" style="1270" hidden="1"/>
    <col min="9070" max="9309" width="8.625" style="1270" hidden="1"/>
    <col min="9310" max="9315" width="14.875" style="1270" hidden="1"/>
    <col min="9316" max="9317" width="15.875" style="1270" hidden="1"/>
    <col min="9318" max="9323" width="16.125" style="1270" hidden="1"/>
    <col min="9324" max="9324" width="6.125" style="1270" hidden="1"/>
    <col min="9325" max="9325" width="3" style="1270" hidden="1"/>
    <col min="9326" max="9565" width="8.625" style="1270" hidden="1"/>
    <col min="9566" max="9571" width="14.875" style="1270" hidden="1"/>
    <col min="9572" max="9573" width="15.875" style="1270" hidden="1"/>
    <col min="9574" max="9579" width="16.125" style="1270" hidden="1"/>
    <col min="9580" max="9580" width="6.125" style="1270" hidden="1"/>
    <col min="9581" max="9581" width="3" style="1270" hidden="1"/>
    <col min="9582" max="9821" width="8.625" style="1270" hidden="1"/>
    <col min="9822" max="9827" width="14.875" style="1270" hidden="1"/>
    <col min="9828" max="9829" width="15.875" style="1270" hidden="1"/>
    <col min="9830" max="9835" width="16.125" style="1270" hidden="1"/>
    <col min="9836" max="9836" width="6.125" style="1270" hidden="1"/>
    <col min="9837" max="9837" width="3" style="1270" hidden="1"/>
    <col min="9838" max="10077" width="8.625" style="1270" hidden="1"/>
    <col min="10078" max="10083" width="14.875" style="1270" hidden="1"/>
    <col min="10084" max="10085" width="15.875" style="1270" hidden="1"/>
    <col min="10086" max="10091" width="16.125" style="1270" hidden="1"/>
    <col min="10092" max="10092" width="6.125" style="1270" hidden="1"/>
    <col min="10093" max="10093" width="3" style="1270" hidden="1"/>
    <col min="10094" max="10333" width="8.625" style="1270" hidden="1"/>
    <col min="10334" max="10339" width="14.875" style="1270" hidden="1"/>
    <col min="10340" max="10341" width="15.875" style="1270" hidden="1"/>
    <col min="10342" max="10347" width="16.125" style="1270" hidden="1"/>
    <col min="10348" max="10348" width="6.125" style="1270" hidden="1"/>
    <col min="10349" max="10349" width="3" style="1270" hidden="1"/>
    <col min="10350" max="10589" width="8.625" style="1270" hidden="1"/>
    <col min="10590" max="10595" width="14.875" style="1270" hidden="1"/>
    <col min="10596" max="10597" width="15.875" style="1270" hidden="1"/>
    <col min="10598" max="10603" width="16.125" style="1270" hidden="1"/>
    <col min="10604" max="10604" width="6.125" style="1270" hidden="1"/>
    <col min="10605" max="10605" width="3" style="1270" hidden="1"/>
    <col min="10606" max="10845" width="8.625" style="1270" hidden="1"/>
    <col min="10846" max="10851" width="14.875" style="1270" hidden="1"/>
    <col min="10852" max="10853" width="15.875" style="1270" hidden="1"/>
    <col min="10854" max="10859" width="16.125" style="1270" hidden="1"/>
    <col min="10860" max="10860" width="6.125" style="1270" hidden="1"/>
    <col min="10861" max="10861" width="3" style="1270" hidden="1"/>
    <col min="10862" max="11101" width="8.625" style="1270" hidden="1"/>
    <col min="11102" max="11107" width="14.875" style="1270" hidden="1"/>
    <col min="11108" max="11109" width="15.875" style="1270" hidden="1"/>
    <col min="11110" max="11115" width="16.125" style="1270" hidden="1"/>
    <col min="11116" max="11116" width="6.125" style="1270" hidden="1"/>
    <col min="11117" max="11117" width="3" style="1270" hidden="1"/>
    <col min="11118" max="11357" width="8.625" style="1270" hidden="1"/>
    <col min="11358" max="11363" width="14.875" style="1270" hidden="1"/>
    <col min="11364" max="11365" width="15.875" style="1270" hidden="1"/>
    <col min="11366" max="11371" width="16.125" style="1270" hidden="1"/>
    <col min="11372" max="11372" width="6.125" style="1270" hidden="1"/>
    <col min="11373" max="11373" width="3" style="1270" hidden="1"/>
    <col min="11374" max="11613" width="8.625" style="1270" hidden="1"/>
    <col min="11614" max="11619" width="14.875" style="1270" hidden="1"/>
    <col min="11620" max="11621" width="15.875" style="1270" hidden="1"/>
    <col min="11622" max="11627" width="16.125" style="1270" hidden="1"/>
    <col min="11628" max="11628" width="6.125" style="1270" hidden="1"/>
    <col min="11629" max="11629" width="3" style="1270" hidden="1"/>
    <col min="11630" max="11869" width="8.625" style="1270" hidden="1"/>
    <col min="11870" max="11875" width="14.875" style="1270" hidden="1"/>
    <col min="11876" max="11877" width="15.875" style="1270" hidden="1"/>
    <col min="11878" max="11883" width="16.125" style="1270" hidden="1"/>
    <col min="11884" max="11884" width="6.125" style="1270" hidden="1"/>
    <col min="11885" max="11885" width="3" style="1270" hidden="1"/>
    <col min="11886" max="12125" width="8.625" style="1270" hidden="1"/>
    <col min="12126" max="12131" width="14.875" style="1270" hidden="1"/>
    <col min="12132" max="12133" width="15.875" style="1270" hidden="1"/>
    <col min="12134" max="12139" width="16.125" style="1270" hidden="1"/>
    <col min="12140" max="12140" width="6.125" style="1270" hidden="1"/>
    <col min="12141" max="12141" width="3" style="1270" hidden="1"/>
    <col min="12142" max="12381" width="8.625" style="1270" hidden="1"/>
    <col min="12382" max="12387" width="14.875" style="1270" hidden="1"/>
    <col min="12388" max="12389" width="15.875" style="1270" hidden="1"/>
    <col min="12390" max="12395" width="16.125" style="1270" hidden="1"/>
    <col min="12396" max="12396" width="6.125" style="1270" hidden="1"/>
    <col min="12397" max="12397" width="3" style="1270" hidden="1"/>
    <col min="12398" max="12637" width="8.625" style="1270" hidden="1"/>
    <col min="12638" max="12643" width="14.875" style="1270" hidden="1"/>
    <col min="12644" max="12645" width="15.875" style="1270" hidden="1"/>
    <col min="12646" max="12651" width="16.125" style="1270" hidden="1"/>
    <col min="12652" max="12652" width="6.125" style="1270" hidden="1"/>
    <col min="12653" max="12653" width="3" style="1270" hidden="1"/>
    <col min="12654" max="12893" width="8.625" style="1270" hidden="1"/>
    <col min="12894" max="12899" width="14.875" style="1270" hidden="1"/>
    <col min="12900" max="12901" width="15.875" style="1270" hidden="1"/>
    <col min="12902" max="12907" width="16.125" style="1270" hidden="1"/>
    <col min="12908" max="12908" width="6.125" style="1270" hidden="1"/>
    <col min="12909" max="12909" width="3" style="1270" hidden="1"/>
    <col min="12910" max="13149" width="8.625" style="1270" hidden="1"/>
    <col min="13150" max="13155" width="14.875" style="1270" hidden="1"/>
    <col min="13156" max="13157" width="15.875" style="1270" hidden="1"/>
    <col min="13158" max="13163" width="16.125" style="1270" hidden="1"/>
    <col min="13164" max="13164" width="6.125" style="1270" hidden="1"/>
    <col min="13165" max="13165" width="3" style="1270" hidden="1"/>
    <col min="13166" max="13405" width="8.625" style="1270" hidden="1"/>
    <col min="13406" max="13411" width="14.875" style="1270" hidden="1"/>
    <col min="13412" max="13413" width="15.875" style="1270" hidden="1"/>
    <col min="13414" max="13419" width="16.125" style="1270" hidden="1"/>
    <col min="13420" max="13420" width="6.125" style="1270" hidden="1"/>
    <col min="13421" max="13421" width="3" style="1270" hidden="1"/>
    <col min="13422" max="13661" width="8.625" style="1270" hidden="1"/>
    <col min="13662" max="13667" width="14.875" style="1270" hidden="1"/>
    <col min="13668" max="13669" width="15.875" style="1270" hidden="1"/>
    <col min="13670" max="13675" width="16.125" style="1270" hidden="1"/>
    <col min="13676" max="13676" width="6.125" style="1270" hidden="1"/>
    <col min="13677" max="13677" width="3" style="1270" hidden="1"/>
    <col min="13678" max="13917" width="8.625" style="1270" hidden="1"/>
    <col min="13918" max="13923" width="14.875" style="1270" hidden="1"/>
    <col min="13924" max="13925" width="15.875" style="1270" hidden="1"/>
    <col min="13926" max="13931" width="16.125" style="1270" hidden="1"/>
    <col min="13932" max="13932" width="6.125" style="1270" hidden="1"/>
    <col min="13933" max="13933" width="3" style="1270" hidden="1"/>
    <col min="13934" max="14173" width="8.625" style="1270" hidden="1"/>
    <col min="14174" max="14179" width="14.875" style="1270" hidden="1"/>
    <col min="14180" max="14181" width="15.875" style="1270" hidden="1"/>
    <col min="14182" max="14187" width="16.125" style="1270" hidden="1"/>
    <col min="14188" max="14188" width="6.125" style="1270" hidden="1"/>
    <col min="14189" max="14189" width="3" style="1270" hidden="1"/>
    <col min="14190" max="14429" width="8.625" style="1270" hidden="1"/>
    <col min="14430" max="14435" width="14.875" style="1270" hidden="1"/>
    <col min="14436" max="14437" width="15.875" style="1270" hidden="1"/>
    <col min="14438" max="14443" width="16.125" style="1270" hidden="1"/>
    <col min="14444" max="14444" width="6.125" style="1270" hidden="1"/>
    <col min="14445" max="14445" width="3" style="1270" hidden="1"/>
    <col min="14446" max="14685" width="8.625" style="1270" hidden="1"/>
    <col min="14686" max="14691" width="14.875" style="1270" hidden="1"/>
    <col min="14692" max="14693" width="15.875" style="1270" hidden="1"/>
    <col min="14694" max="14699" width="16.125" style="1270" hidden="1"/>
    <col min="14700" max="14700" width="6.125" style="1270" hidden="1"/>
    <col min="14701" max="14701" width="3" style="1270" hidden="1"/>
    <col min="14702" max="14941" width="8.625" style="1270" hidden="1"/>
    <col min="14942" max="14947" width="14.875" style="1270" hidden="1"/>
    <col min="14948" max="14949" width="15.875" style="1270" hidden="1"/>
    <col min="14950" max="14955" width="16.125" style="1270" hidden="1"/>
    <col min="14956" max="14956" width="6.125" style="1270" hidden="1"/>
    <col min="14957" max="14957" width="3" style="1270" hidden="1"/>
    <col min="14958" max="15197" width="8.625" style="1270" hidden="1"/>
    <col min="15198" max="15203" width="14.875" style="1270" hidden="1"/>
    <col min="15204" max="15205" width="15.875" style="1270" hidden="1"/>
    <col min="15206" max="15211" width="16.125" style="1270" hidden="1"/>
    <col min="15212" max="15212" width="6.125" style="1270" hidden="1"/>
    <col min="15213" max="15213" width="3" style="1270" hidden="1"/>
    <col min="15214" max="15453" width="8.625" style="1270" hidden="1"/>
    <col min="15454" max="15459" width="14.875" style="1270" hidden="1"/>
    <col min="15460" max="15461" width="15.875" style="1270" hidden="1"/>
    <col min="15462" max="15467" width="16.125" style="1270" hidden="1"/>
    <col min="15468" max="15468" width="6.125" style="1270" hidden="1"/>
    <col min="15469" max="15469" width="3" style="1270" hidden="1"/>
    <col min="15470" max="15709" width="8.625" style="1270" hidden="1"/>
    <col min="15710" max="15715" width="14.875" style="1270" hidden="1"/>
    <col min="15716" max="15717" width="15.875" style="1270" hidden="1"/>
    <col min="15718" max="15723" width="16.125" style="1270" hidden="1"/>
    <col min="15724" max="15724" width="6.125" style="1270" hidden="1"/>
    <col min="15725" max="15725" width="3" style="1270" hidden="1"/>
    <col min="15726" max="15965" width="8.625" style="1270" hidden="1"/>
    <col min="15966" max="15971" width="14.875" style="1270" hidden="1"/>
    <col min="15972" max="15973" width="15.875" style="1270" hidden="1"/>
    <col min="15974" max="15979" width="16.125" style="1270" hidden="1"/>
    <col min="15980" max="15980" width="6.125" style="1270" hidden="1"/>
    <col min="15981" max="15981" width="3" style="1270" hidden="1"/>
    <col min="15982" max="16221" width="8.625" style="1270" hidden="1"/>
    <col min="16222" max="16227" width="14.875" style="1270" hidden="1"/>
    <col min="16228" max="16229" width="15.875" style="1270" hidden="1"/>
    <col min="16230" max="16235" width="16.125" style="1270" hidden="1"/>
    <col min="16236" max="16236" width="6.125" style="1270" hidden="1"/>
    <col min="16237" max="16237" width="3" style="1270" hidden="1"/>
    <col min="16238" max="16384" width="8.625" style="1270" hidden="1"/>
  </cols>
  <sheetData>
    <row r="1" spans="1:143" ht="42.75" customHeight="1">
      <c r="A1" s="1268"/>
      <c r="B1" s="1269"/>
      <c r="DD1" s="1270"/>
      <c r="DE1" s="1270"/>
    </row>
    <row r="2" spans="1:143" ht="25.5" customHeight="1">
      <c r="A2" s="1271"/>
      <c r="C2" s="1271"/>
      <c r="O2" s="1271"/>
      <c r="P2" s="1271"/>
      <c r="Q2" s="1271"/>
      <c r="R2" s="1271"/>
      <c r="S2" s="1271"/>
      <c r="T2" s="1271"/>
      <c r="U2" s="1271"/>
      <c r="V2" s="1271"/>
      <c r="W2" s="1271"/>
      <c r="X2" s="1271"/>
      <c r="Y2" s="1271"/>
      <c r="Z2" s="1271"/>
      <c r="AA2" s="1271"/>
      <c r="AB2" s="1271"/>
      <c r="AC2" s="1271"/>
      <c r="AD2" s="1271"/>
      <c r="AE2" s="1271"/>
      <c r="AF2" s="1271"/>
      <c r="AG2" s="1271"/>
      <c r="AH2" s="1271"/>
      <c r="AI2" s="1271"/>
      <c r="AU2" s="1271"/>
      <c r="BG2" s="1271"/>
      <c r="BS2" s="1271"/>
      <c r="CE2" s="1271"/>
      <c r="CQ2" s="1271"/>
      <c r="DD2" s="1270"/>
      <c r="DE2" s="1270"/>
    </row>
    <row r="3" spans="1:143" ht="25.5" customHeight="1">
      <c r="A3" s="1271"/>
      <c r="C3" s="1271"/>
      <c r="O3" s="1271"/>
      <c r="P3" s="1271"/>
      <c r="Q3" s="1271"/>
      <c r="R3" s="1271"/>
      <c r="S3" s="1271"/>
      <c r="T3" s="1271"/>
      <c r="U3" s="1271"/>
      <c r="V3" s="1271"/>
      <c r="W3" s="1271"/>
      <c r="X3" s="1271"/>
      <c r="Y3" s="1271"/>
      <c r="Z3" s="1271"/>
      <c r="AA3" s="1271"/>
      <c r="AB3" s="1271"/>
      <c r="AC3" s="1271"/>
      <c r="AD3" s="1271"/>
      <c r="AE3" s="1271"/>
      <c r="AF3" s="1271"/>
      <c r="AG3" s="1271"/>
      <c r="AH3" s="1271"/>
      <c r="AI3" s="1271"/>
      <c r="AU3" s="1271"/>
      <c r="BG3" s="1271"/>
      <c r="BS3" s="1271"/>
      <c r="CE3" s="1271"/>
      <c r="CQ3" s="1271"/>
      <c r="DD3" s="1270"/>
      <c r="DE3" s="1270"/>
    </row>
    <row r="4" spans="1:143" s="290" customFormat="1">
      <c r="A4" s="1271"/>
      <c r="B4" s="1271"/>
      <c r="C4" s="1271"/>
      <c r="D4" s="1271"/>
      <c r="E4" s="1271"/>
      <c r="F4" s="1271"/>
      <c r="G4" s="1271"/>
      <c r="H4" s="1271"/>
      <c r="I4" s="1271"/>
      <c r="J4" s="1271"/>
      <c r="K4" s="1271"/>
      <c r="L4" s="1271"/>
      <c r="M4" s="1271"/>
      <c r="N4" s="1271"/>
      <c r="O4" s="1271"/>
      <c r="P4" s="1271"/>
      <c r="Q4" s="1271"/>
      <c r="R4" s="1271"/>
      <c r="S4" s="1271"/>
      <c r="T4" s="1271"/>
      <c r="U4" s="1271"/>
      <c r="V4" s="1271"/>
      <c r="W4" s="1271"/>
      <c r="X4" s="1271"/>
      <c r="Y4" s="1271"/>
      <c r="Z4" s="1271"/>
      <c r="AA4" s="1271"/>
      <c r="AB4" s="1271"/>
      <c r="AC4" s="1271"/>
      <c r="AD4" s="1271"/>
      <c r="AE4" s="1271"/>
      <c r="AF4" s="1271"/>
      <c r="AG4" s="1271"/>
      <c r="AH4" s="1271"/>
      <c r="AI4" s="1271"/>
      <c r="AJ4" s="1271"/>
      <c r="AK4" s="1271"/>
      <c r="AL4" s="1271"/>
      <c r="AM4" s="1271"/>
      <c r="AN4" s="1271"/>
      <c r="AO4" s="1271"/>
      <c r="AP4" s="1271"/>
      <c r="AQ4" s="1271"/>
      <c r="AR4" s="1271"/>
      <c r="AS4" s="1271"/>
      <c r="AT4" s="1271"/>
      <c r="AU4" s="1271"/>
      <c r="AV4" s="1271"/>
      <c r="AW4" s="1271"/>
      <c r="AX4" s="1271"/>
      <c r="AY4" s="1271"/>
      <c r="AZ4" s="1271"/>
      <c r="BA4" s="1271"/>
      <c r="BB4" s="1271"/>
      <c r="BC4" s="1271"/>
      <c r="BD4" s="1271"/>
      <c r="BE4" s="1271"/>
      <c r="BF4" s="1271"/>
      <c r="BG4" s="1271"/>
      <c r="BH4" s="1271"/>
      <c r="BI4" s="1271"/>
      <c r="BJ4" s="1271"/>
      <c r="BK4" s="1271"/>
      <c r="BL4" s="1271"/>
      <c r="BM4" s="1271"/>
      <c r="BN4" s="1271"/>
      <c r="BO4" s="1271"/>
      <c r="BP4" s="1271"/>
      <c r="BQ4" s="1271"/>
      <c r="BR4" s="1271"/>
      <c r="BS4" s="1271"/>
      <c r="BT4" s="1271"/>
      <c r="BU4" s="1271"/>
      <c r="BV4" s="1271"/>
      <c r="BW4" s="1271"/>
      <c r="BX4" s="1271"/>
      <c r="BY4" s="1271"/>
      <c r="BZ4" s="1271"/>
      <c r="CA4" s="1271"/>
      <c r="CB4" s="1271"/>
      <c r="CC4" s="1271"/>
      <c r="CD4" s="1271"/>
      <c r="CE4" s="1271"/>
      <c r="CF4" s="1271"/>
      <c r="CG4" s="1271"/>
      <c r="CH4" s="1271"/>
      <c r="CI4" s="1271"/>
      <c r="CJ4" s="1271"/>
      <c r="CK4" s="1271"/>
      <c r="CL4" s="1271"/>
      <c r="CM4" s="1271"/>
      <c r="CN4" s="1271"/>
      <c r="CO4" s="1271"/>
      <c r="CP4" s="1271"/>
      <c r="CQ4" s="1271"/>
      <c r="CR4" s="1271"/>
      <c r="CS4" s="1271"/>
      <c r="CT4" s="1271"/>
      <c r="CU4" s="1271"/>
      <c r="CV4" s="1271"/>
      <c r="CW4" s="1271"/>
      <c r="CX4" s="1271"/>
      <c r="CY4" s="1271"/>
      <c r="CZ4" s="1271"/>
      <c r="DA4" s="1271"/>
      <c r="DB4" s="1271"/>
      <c r="DC4" s="1271"/>
      <c r="DD4" s="1271"/>
      <c r="DE4" s="1271"/>
      <c r="DF4" s="291"/>
      <c r="DG4" s="291"/>
      <c r="DH4" s="291"/>
      <c r="DI4" s="291"/>
      <c r="DJ4" s="291"/>
      <c r="DK4" s="291"/>
      <c r="DL4" s="291"/>
      <c r="DM4" s="291"/>
      <c r="DN4" s="291"/>
      <c r="DO4" s="291"/>
      <c r="DP4" s="291"/>
      <c r="DQ4" s="291"/>
      <c r="DR4" s="291"/>
      <c r="DS4" s="291"/>
      <c r="DT4" s="291"/>
      <c r="DU4" s="291"/>
      <c r="DV4" s="291"/>
      <c r="DW4" s="291"/>
    </row>
    <row r="5" spans="1:143" s="290" customFormat="1">
      <c r="A5" s="1271"/>
      <c r="B5" s="1271"/>
      <c r="C5" s="1271"/>
      <c r="D5" s="1271"/>
      <c r="E5" s="1271"/>
      <c r="F5" s="1271"/>
      <c r="G5" s="1271"/>
      <c r="H5" s="1271"/>
      <c r="I5" s="1271"/>
      <c r="J5" s="1271"/>
      <c r="K5" s="1271"/>
      <c r="L5" s="1271"/>
      <c r="M5" s="1271"/>
      <c r="N5" s="1271"/>
      <c r="O5" s="1271"/>
      <c r="P5" s="1271"/>
      <c r="Q5" s="1271"/>
      <c r="R5" s="1271"/>
      <c r="S5" s="1271"/>
      <c r="T5" s="1271"/>
      <c r="U5" s="1271"/>
      <c r="V5" s="1271"/>
      <c r="W5" s="1271"/>
      <c r="X5" s="1271"/>
      <c r="Y5" s="1271"/>
      <c r="Z5" s="1271"/>
      <c r="AA5" s="1271"/>
      <c r="AB5" s="1271"/>
      <c r="AC5" s="1271"/>
      <c r="AD5" s="1271"/>
      <c r="AE5" s="1271"/>
      <c r="AF5" s="1271"/>
      <c r="AG5" s="1271"/>
      <c r="AH5" s="1271"/>
      <c r="AI5" s="1271"/>
      <c r="AJ5" s="1271"/>
      <c r="AK5" s="1271"/>
      <c r="AL5" s="1271"/>
      <c r="AM5" s="1271"/>
      <c r="AN5" s="1271"/>
      <c r="AO5" s="1271"/>
      <c r="AP5" s="1271"/>
      <c r="AQ5" s="1271"/>
      <c r="AR5" s="1271"/>
      <c r="AS5" s="1271"/>
      <c r="AT5" s="1271"/>
      <c r="AU5" s="1271"/>
      <c r="AV5" s="1271"/>
      <c r="AW5" s="1271"/>
      <c r="AX5" s="1271"/>
      <c r="AY5" s="1271"/>
      <c r="AZ5" s="1271"/>
      <c r="BA5" s="1271"/>
      <c r="BB5" s="1271"/>
      <c r="BC5" s="1271"/>
      <c r="BD5" s="1271"/>
      <c r="BE5" s="1271"/>
      <c r="BF5" s="1271"/>
      <c r="BG5" s="1271"/>
      <c r="BH5" s="1271"/>
      <c r="BI5" s="1271"/>
      <c r="BJ5" s="1271"/>
      <c r="BK5" s="1271"/>
      <c r="BL5" s="1271"/>
      <c r="BM5" s="1271"/>
      <c r="BN5" s="1271"/>
      <c r="BO5" s="1271"/>
      <c r="BP5" s="1271"/>
      <c r="BQ5" s="1271"/>
      <c r="BR5" s="1271"/>
      <c r="BS5" s="1271"/>
      <c r="BT5" s="1271"/>
      <c r="BU5" s="1271"/>
      <c r="BV5" s="1271"/>
      <c r="BW5" s="1271"/>
      <c r="BX5" s="1271"/>
      <c r="BY5" s="1271"/>
      <c r="BZ5" s="1271"/>
      <c r="CA5" s="1271"/>
      <c r="CB5" s="1271"/>
      <c r="CC5" s="1271"/>
      <c r="CD5" s="1271"/>
      <c r="CE5" s="1271"/>
      <c r="CF5" s="1271"/>
      <c r="CG5" s="1271"/>
      <c r="CH5" s="1271"/>
      <c r="CI5" s="1271"/>
      <c r="CJ5" s="1271"/>
      <c r="CK5" s="1271"/>
      <c r="CL5" s="1271"/>
      <c r="CM5" s="1271"/>
      <c r="CN5" s="1271"/>
      <c r="CO5" s="1271"/>
      <c r="CP5" s="1271"/>
      <c r="CQ5" s="1271"/>
      <c r="CR5" s="1271"/>
      <c r="CS5" s="1271"/>
      <c r="CT5" s="1271"/>
      <c r="CU5" s="1271"/>
      <c r="CV5" s="1271"/>
      <c r="CW5" s="1271"/>
      <c r="CX5" s="1271"/>
      <c r="CY5" s="1271"/>
      <c r="CZ5" s="1271"/>
      <c r="DA5" s="1271"/>
      <c r="DB5" s="1271"/>
      <c r="DC5" s="1271"/>
      <c r="DD5" s="1271"/>
      <c r="DE5" s="1271"/>
      <c r="DF5" s="291"/>
      <c r="DG5" s="291"/>
      <c r="DH5" s="291"/>
      <c r="DI5" s="291"/>
      <c r="DJ5" s="291"/>
      <c r="DK5" s="291"/>
      <c r="DL5" s="291"/>
      <c r="DM5" s="291"/>
      <c r="DN5" s="291"/>
      <c r="DO5" s="291"/>
      <c r="DP5" s="291"/>
      <c r="DQ5" s="291"/>
      <c r="DR5" s="291"/>
      <c r="DS5" s="291"/>
      <c r="DT5" s="291"/>
      <c r="DU5" s="291"/>
      <c r="DV5" s="291"/>
      <c r="DW5" s="291"/>
    </row>
    <row r="6" spans="1:143" s="290" customFormat="1">
      <c r="A6" s="1271"/>
      <c r="B6" s="1271"/>
      <c r="C6" s="1271"/>
      <c r="D6" s="1271"/>
      <c r="E6" s="1271"/>
      <c r="F6" s="1271"/>
      <c r="G6" s="1271"/>
      <c r="H6" s="1271"/>
      <c r="I6" s="1271"/>
      <c r="J6" s="1271"/>
      <c r="K6" s="1271"/>
      <c r="L6" s="1271"/>
      <c r="M6" s="1271"/>
      <c r="N6" s="1271"/>
      <c r="O6" s="1271"/>
      <c r="P6" s="1271"/>
      <c r="Q6" s="1271"/>
      <c r="R6" s="1271"/>
      <c r="S6" s="1271"/>
      <c r="T6" s="1271"/>
      <c r="U6" s="1271"/>
      <c r="V6" s="1271"/>
      <c r="W6" s="1271"/>
      <c r="X6" s="1271"/>
      <c r="Y6" s="1271"/>
      <c r="Z6" s="1271"/>
      <c r="AA6" s="1271"/>
      <c r="AB6" s="1271"/>
      <c r="AC6" s="1271"/>
      <c r="AD6" s="1271"/>
      <c r="AE6" s="1271"/>
      <c r="AF6" s="1271"/>
      <c r="AG6" s="1271"/>
      <c r="AH6" s="1271"/>
      <c r="AI6" s="1271"/>
      <c r="AJ6" s="1271"/>
      <c r="AK6" s="1271"/>
      <c r="AL6" s="1271"/>
      <c r="AM6" s="1271"/>
      <c r="AN6" s="1271"/>
      <c r="AO6" s="1271"/>
      <c r="AP6" s="1271"/>
      <c r="AQ6" s="1271"/>
      <c r="AR6" s="1271"/>
      <c r="AS6" s="1271"/>
      <c r="AT6" s="1271"/>
      <c r="AU6" s="1271"/>
      <c r="AV6" s="1271"/>
      <c r="AW6" s="1271"/>
      <c r="AX6" s="1271"/>
      <c r="AY6" s="1271"/>
      <c r="AZ6" s="1271"/>
      <c r="BA6" s="1271"/>
      <c r="BB6" s="1271"/>
      <c r="BC6" s="1271"/>
      <c r="BD6" s="1271"/>
      <c r="BE6" s="1271"/>
      <c r="BF6" s="1271"/>
      <c r="BG6" s="1271"/>
      <c r="BH6" s="1271"/>
      <c r="BI6" s="1271"/>
      <c r="BJ6" s="1271"/>
      <c r="BK6" s="1271"/>
      <c r="BL6" s="1271"/>
      <c r="BM6" s="1271"/>
      <c r="BN6" s="1271"/>
      <c r="BO6" s="1271"/>
      <c r="BP6" s="1271"/>
      <c r="BQ6" s="1271"/>
      <c r="BR6" s="1271"/>
      <c r="BS6" s="1271"/>
      <c r="BT6" s="1271"/>
      <c r="BU6" s="1271"/>
      <c r="BV6" s="1271"/>
      <c r="BW6" s="1271"/>
      <c r="BX6" s="1271"/>
      <c r="BY6" s="1271"/>
      <c r="BZ6" s="1271"/>
      <c r="CA6" s="1271"/>
      <c r="CB6" s="1271"/>
      <c r="CC6" s="1271"/>
      <c r="CD6" s="1271"/>
      <c r="CE6" s="1271"/>
      <c r="CF6" s="1271"/>
      <c r="CG6" s="1271"/>
      <c r="CH6" s="1271"/>
      <c r="CI6" s="1271"/>
      <c r="CJ6" s="1271"/>
      <c r="CK6" s="1271"/>
      <c r="CL6" s="1271"/>
      <c r="CM6" s="1271"/>
      <c r="CN6" s="1271"/>
      <c r="CO6" s="1271"/>
      <c r="CP6" s="1271"/>
      <c r="CQ6" s="1271"/>
      <c r="CR6" s="1271"/>
      <c r="CS6" s="1271"/>
      <c r="CT6" s="1271"/>
      <c r="CU6" s="1271"/>
      <c r="CV6" s="1271"/>
      <c r="CW6" s="1271"/>
      <c r="CX6" s="1271"/>
      <c r="CY6" s="1271"/>
      <c r="CZ6" s="1271"/>
      <c r="DA6" s="1271"/>
      <c r="DB6" s="1271"/>
      <c r="DC6" s="1271"/>
      <c r="DD6" s="1271"/>
      <c r="DE6" s="1271"/>
      <c r="DF6" s="291"/>
      <c r="DG6" s="291"/>
      <c r="DH6" s="291"/>
      <c r="DI6" s="291"/>
      <c r="DJ6" s="291"/>
      <c r="DK6" s="291"/>
      <c r="DL6" s="291"/>
      <c r="DM6" s="291"/>
      <c r="DN6" s="291"/>
      <c r="DO6" s="291"/>
      <c r="DP6" s="291"/>
      <c r="DQ6" s="291"/>
      <c r="DR6" s="291"/>
      <c r="DS6" s="291"/>
      <c r="DT6" s="291"/>
      <c r="DU6" s="291"/>
      <c r="DV6" s="291"/>
      <c r="DW6" s="291"/>
    </row>
    <row r="7" spans="1:143" s="290" customFormat="1">
      <c r="A7" s="1271"/>
      <c r="B7" s="1271"/>
      <c r="C7" s="1271"/>
      <c r="D7" s="1271"/>
      <c r="E7" s="1271"/>
      <c r="F7" s="1271"/>
      <c r="G7" s="1271"/>
      <c r="H7" s="1271"/>
      <c r="I7" s="1271"/>
      <c r="J7" s="1271"/>
      <c r="K7" s="1271"/>
      <c r="L7" s="1271"/>
      <c r="M7" s="1271"/>
      <c r="N7" s="1271"/>
      <c r="O7" s="1271"/>
      <c r="P7" s="1271"/>
      <c r="Q7" s="1271"/>
      <c r="R7" s="1271"/>
      <c r="S7" s="1271"/>
      <c r="T7" s="1271"/>
      <c r="U7" s="1271"/>
      <c r="V7" s="1271"/>
      <c r="W7" s="1271"/>
      <c r="X7" s="1271"/>
      <c r="Y7" s="1271"/>
      <c r="Z7" s="1271"/>
      <c r="AA7" s="1271"/>
      <c r="AB7" s="1271"/>
      <c r="AC7" s="1271"/>
      <c r="AD7" s="1271"/>
      <c r="AE7" s="1271"/>
      <c r="AF7" s="1271"/>
      <c r="AG7" s="1271"/>
      <c r="AH7" s="1271"/>
      <c r="AI7" s="1271"/>
      <c r="AJ7" s="1271"/>
      <c r="AK7" s="1271"/>
      <c r="AL7" s="1271"/>
      <c r="AM7" s="1271"/>
      <c r="AN7" s="1271"/>
      <c r="AO7" s="1271"/>
      <c r="AP7" s="1271"/>
      <c r="AQ7" s="1271"/>
      <c r="AR7" s="1271"/>
      <c r="AS7" s="1271"/>
      <c r="AT7" s="1271"/>
      <c r="AU7" s="1271"/>
      <c r="AV7" s="1271"/>
      <c r="AW7" s="1271"/>
      <c r="AX7" s="1271"/>
      <c r="AY7" s="1271"/>
      <c r="AZ7" s="1271"/>
      <c r="BA7" s="1271"/>
      <c r="BB7" s="1271"/>
      <c r="BC7" s="1271"/>
      <c r="BD7" s="1271"/>
      <c r="BE7" s="1271"/>
      <c r="BF7" s="1271"/>
      <c r="BG7" s="1271"/>
      <c r="BH7" s="1271"/>
      <c r="BI7" s="1271"/>
      <c r="BJ7" s="1271"/>
      <c r="BK7" s="1271"/>
      <c r="BL7" s="1271"/>
      <c r="BM7" s="1271"/>
      <c r="BN7" s="1271"/>
      <c r="BO7" s="1271"/>
      <c r="BP7" s="1271"/>
      <c r="BQ7" s="1271"/>
      <c r="BR7" s="1271"/>
      <c r="BS7" s="1271"/>
      <c r="BT7" s="1271"/>
      <c r="BU7" s="1271"/>
      <c r="BV7" s="1271"/>
      <c r="BW7" s="1271"/>
      <c r="BX7" s="1271"/>
      <c r="BY7" s="1271"/>
      <c r="BZ7" s="1271"/>
      <c r="CA7" s="1271"/>
      <c r="CB7" s="1271"/>
      <c r="CC7" s="1271"/>
      <c r="CD7" s="1271"/>
      <c r="CE7" s="1271"/>
      <c r="CF7" s="1271"/>
      <c r="CG7" s="1271"/>
      <c r="CH7" s="1271"/>
      <c r="CI7" s="1271"/>
      <c r="CJ7" s="1271"/>
      <c r="CK7" s="1271"/>
      <c r="CL7" s="1271"/>
      <c r="CM7" s="1271"/>
      <c r="CN7" s="1271"/>
      <c r="CO7" s="1271"/>
      <c r="CP7" s="1271"/>
      <c r="CQ7" s="1271"/>
      <c r="CR7" s="1271"/>
      <c r="CS7" s="1271"/>
      <c r="CT7" s="1271"/>
      <c r="CU7" s="1271"/>
      <c r="CV7" s="1271"/>
      <c r="CW7" s="1271"/>
      <c r="CX7" s="1271"/>
      <c r="CY7" s="1271"/>
      <c r="CZ7" s="1271"/>
      <c r="DA7" s="1271"/>
      <c r="DB7" s="1271"/>
      <c r="DC7" s="1271"/>
      <c r="DD7" s="1271"/>
      <c r="DE7" s="1271"/>
      <c r="DF7" s="291"/>
      <c r="DG7" s="291"/>
      <c r="DH7" s="291"/>
      <c r="DI7" s="291"/>
      <c r="DJ7" s="291"/>
      <c r="DK7" s="291"/>
      <c r="DL7" s="291"/>
      <c r="DM7" s="291"/>
      <c r="DN7" s="291"/>
      <c r="DO7" s="291"/>
      <c r="DP7" s="291"/>
      <c r="DQ7" s="291"/>
      <c r="DR7" s="291"/>
      <c r="DS7" s="291"/>
      <c r="DT7" s="291"/>
      <c r="DU7" s="291"/>
      <c r="DV7" s="291"/>
      <c r="DW7" s="291"/>
    </row>
    <row r="8" spans="1:143" s="290" customFormat="1">
      <c r="A8" s="1271"/>
      <c r="B8" s="1271"/>
      <c r="C8" s="1271"/>
      <c r="D8" s="1271"/>
      <c r="E8" s="1271"/>
      <c r="F8" s="1271"/>
      <c r="G8" s="1271"/>
      <c r="H8" s="1271"/>
      <c r="I8" s="1271"/>
      <c r="J8" s="1271"/>
      <c r="K8" s="1271"/>
      <c r="L8" s="1271"/>
      <c r="M8" s="1271"/>
      <c r="N8" s="1271"/>
      <c r="O8" s="1271"/>
      <c r="P8" s="1271"/>
      <c r="Q8" s="1271"/>
      <c r="R8" s="1271"/>
      <c r="S8" s="1271"/>
      <c r="T8" s="1271"/>
      <c r="U8" s="1271"/>
      <c r="V8" s="1271"/>
      <c r="W8" s="1271"/>
      <c r="X8" s="1271"/>
      <c r="Y8" s="1271"/>
      <c r="Z8" s="1271"/>
      <c r="AA8" s="1271"/>
      <c r="AB8" s="1271"/>
      <c r="AC8" s="1271"/>
      <c r="AD8" s="1271"/>
      <c r="AE8" s="1271"/>
      <c r="AF8" s="1271"/>
      <c r="AG8" s="1271"/>
      <c r="AH8" s="1271"/>
      <c r="AI8" s="1271"/>
      <c r="AJ8" s="1271"/>
      <c r="AK8" s="1271"/>
      <c r="AL8" s="1271"/>
      <c r="AM8" s="1271"/>
      <c r="AN8" s="1271"/>
      <c r="AO8" s="1271"/>
      <c r="AP8" s="1271"/>
      <c r="AQ8" s="1271"/>
      <c r="AR8" s="1271"/>
      <c r="AS8" s="1271"/>
      <c r="AT8" s="1271"/>
      <c r="AU8" s="1271"/>
      <c r="AV8" s="1271"/>
      <c r="AW8" s="1271"/>
      <c r="AX8" s="1271"/>
      <c r="AY8" s="1271"/>
      <c r="AZ8" s="1271"/>
      <c r="BA8" s="1271"/>
      <c r="BB8" s="1271"/>
      <c r="BC8" s="1271"/>
      <c r="BD8" s="1271"/>
      <c r="BE8" s="1271"/>
      <c r="BF8" s="1271"/>
      <c r="BG8" s="1271"/>
      <c r="BH8" s="1271"/>
      <c r="BI8" s="1271"/>
      <c r="BJ8" s="1271"/>
      <c r="BK8" s="1271"/>
      <c r="BL8" s="1271"/>
      <c r="BM8" s="1271"/>
      <c r="BN8" s="1271"/>
      <c r="BO8" s="1271"/>
      <c r="BP8" s="1271"/>
      <c r="BQ8" s="1271"/>
      <c r="BR8" s="1271"/>
      <c r="BS8" s="1271"/>
      <c r="BT8" s="1271"/>
      <c r="BU8" s="1271"/>
      <c r="BV8" s="1271"/>
      <c r="BW8" s="1271"/>
      <c r="BX8" s="1271"/>
      <c r="BY8" s="1271"/>
      <c r="BZ8" s="1271"/>
      <c r="CA8" s="1271"/>
      <c r="CB8" s="1271"/>
      <c r="CC8" s="1271"/>
      <c r="CD8" s="1271"/>
      <c r="CE8" s="1271"/>
      <c r="CF8" s="1271"/>
      <c r="CG8" s="1271"/>
      <c r="CH8" s="1271"/>
      <c r="CI8" s="1271"/>
      <c r="CJ8" s="1271"/>
      <c r="CK8" s="1271"/>
      <c r="CL8" s="1271"/>
      <c r="CM8" s="1271"/>
      <c r="CN8" s="1271"/>
      <c r="CO8" s="1271"/>
      <c r="CP8" s="1271"/>
      <c r="CQ8" s="1271"/>
      <c r="CR8" s="1271"/>
      <c r="CS8" s="1271"/>
      <c r="CT8" s="1271"/>
      <c r="CU8" s="1271"/>
      <c r="CV8" s="1271"/>
      <c r="CW8" s="1271"/>
      <c r="CX8" s="1271"/>
      <c r="CY8" s="1271"/>
      <c r="CZ8" s="1271"/>
      <c r="DA8" s="1271"/>
      <c r="DB8" s="1271"/>
      <c r="DC8" s="1271"/>
      <c r="DD8" s="1271"/>
      <c r="DE8" s="1271"/>
      <c r="DF8" s="291"/>
      <c r="DG8" s="291"/>
      <c r="DH8" s="291"/>
      <c r="DI8" s="291"/>
      <c r="DJ8" s="291"/>
      <c r="DK8" s="291"/>
      <c r="DL8" s="291"/>
      <c r="DM8" s="291"/>
      <c r="DN8" s="291"/>
      <c r="DO8" s="291"/>
      <c r="DP8" s="291"/>
      <c r="DQ8" s="291"/>
      <c r="DR8" s="291"/>
      <c r="DS8" s="291"/>
      <c r="DT8" s="291"/>
      <c r="DU8" s="291"/>
      <c r="DV8" s="291"/>
      <c r="DW8" s="291"/>
    </row>
    <row r="9" spans="1:143" s="290" customFormat="1">
      <c r="A9" s="1271"/>
      <c r="B9" s="1271"/>
      <c r="C9" s="1271"/>
      <c r="D9" s="1271"/>
      <c r="E9" s="1271"/>
      <c r="F9" s="1271"/>
      <c r="G9" s="1271"/>
      <c r="H9" s="1271"/>
      <c r="I9" s="1271"/>
      <c r="J9" s="1271"/>
      <c r="K9" s="1271"/>
      <c r="L9" s="1271"/>
      <c r="M9" s="1271"/>
      <c r="N9" s="1271"/>
      <c r="O9" s="1271"/>
      <c r="P9" s="1271"/>
      <c r="Q9" s="1271"/>
      <c r="R9" s="1271"/>
      <c r="S9" s="1271"/>
      <c r="T9" s="1271"/>
      <c r="U9" s="1271"/>
      <c r="V9" s="1271"/>
      <c r="W9" s="1271"/>
      <c r="X9" s="1271"/>
      <c r="Y9" s="1271"/>
      <c r="Z9" s="1271"/>
      <c r="AA9" s="1271"/>
      <c r="AB9" s="1271"/>
      <c r="AC9" s="1271"/>
      <c r="AD9" s="1271"/>
      <c r="AE9" s="1271"/>
      <c r="AF9" s="1271"/>
      <c r="AG9" s="1271"/>
      <c r="AH9" s="1271"/>
      <c r="AI9" s="1271"/>
      <c r="AJ9" s="1271"/>
      <c r="AK9" s="1271"/>
      <c r="AL9" s="1271"/>
      <c r="AM9" s="1271"/>
      <c r="AN9" s="1271"/>
      <c r="AO9" s="1271"/>
      <c r="AP9" s="1271"/>
      <c r="AQ9" s="1271"/>
      <c r="AR9" s="1271"/>
      <c r="AS9" s="1271"/>
      <c r="AT9" s="1271"/>
      <c r="AU9" s="1271"/>
      <c r="AV9" s="1271"/>
      <c r="AW9" s="1271"/>
      <c r="AX9" s="1271"/>
      <c r="AY9" s="1271"/>
      <c r="AZ9" s="1271"/>
      <c r="BA9" s="1271"/>
      <c r="BB9" s="1271"/>
      <c r="BC9" s="1271"/>
      <c r="BD9" s="1271"/>
      <c r="BE9" s="1271"/>
      <c r="BF9" s="1271"/>
      <c r="BG9" s="1271"/>
      <c r="BH9" s="1271"/>
      <c r="BI9" s="1271"/>
      <c r="BJ9" s="1271"/>
      <c r="BK9" s="1271"/>
      <c r="BL9" s="1271"/>
      <c r="BM9" s="1271"/>
      <c r="BN9" s="1271"/>
      <c r="BO9" s="1271"/>
      <c r="BP9" s="1271"/>
      <c r="BQ9" s="1271"/>
      <c r="BR9" s="1271"/>
      <c r="BS9" s="1271"/>
      <c r="BT9" s="1271"/>
      <c r="BU9" s="1271"/>
      <c r="BV9" s="1271"/>
      <c r="BW9" s="1271"/>
      <c r="BX9" s="1271"/>
      <c r="BY9" s="1271"/>
      <c r="BZ9" s="1271"/>
      <c r="CA9" s="1271"/>
      <c r="CB9" s="1271"/>
      <c r="CC9" s="1271"/>
      <c r="CD9" s="1271"/>
      <c r="CE9" s="1271"/>
      <c r="CF9" s="1271"/>
      <c r="CG9" s="1271"/>
      <c r="CH9" s="1271"/>
      <c r="CI9" s="1271"/>
      <c r="CJ9" s="1271"/>
      <c r="CK9" s="1271"/>
      <c r="CL9" s="1271"/>
      <c r="CM9" s="1271"/>
      <c r="CN9" s="1271"/>
      <c r="CO9" s="1271"/>
      <c r="CP9" s="1271"/>
      <c r="CQ9" s="1271"/>
      <c r="CR9" s="1271"/>
      <c r="CS9" s="1271"/>
      <c r="CT9" s="1271"/>
      <c r="CU9" s="1271"/>
      <c r="CV9" s="1271"/>
      <c r="CW9" s="1271"/>
      <c r="CX9" s="1271"/>
      <c r="CY9" s="1271"/>
      <c r="CZ9" s="1271"/>
      <c r="DA9" s="1271"/>
      <c r="DB9" s="1271"/>
      <c r="DC9" s="1271"/>
      <c r="DD9" s="1271"/>
      <c r="DE9" s="1271"/>
      <c r="DF9" s="291"/>
      <c r="DG9" s="291"/>
      <c r="DH9" s="291"/>
      <c r="DI9" s="291"/>
      <c r="DJ9" s="291"/>
      <c r="DK9" s="291"/>
      <c r="DL9" s="291"/>
      <c r="DM9" s="291"/>
      <c r="DN9" s="291"/>
      <c r="DO9" s="291"/>
      <c r="DP9" s="291"/>
      <c r="DQ9" s="291"/>
      <c r="DR9" s="291"/>
      <c r="DS9" s="291"/>
      <c r="DT9" s="291"/>
      <c r="DU9" s="291"/>
      <c r="DV9" s="291"/>
      <c r="DW9" s="291"/>
    </row>
    <row r="10" spans="1:143" s="290" customFormat="1">
      <c r="A10" s="1271"/>
      <c r="B10" s="1271"/>
      <c r="C10" s="1271"/>
      <c r="D10" s="1271"/>
      <c r="E10" s="1271"/>
      <c r="F10" s="1271"/>
      <c r="G10" s="1271"/>
      <c r="H10" s="1271"/>
      <c r="I10" s="1271"/>
      <c r="J10" s="1271"/>
      <c r="K10" s="1271"/>
      <c r="L10" s="1271"/>
      <c r="M10" s="1271"/>
      <c r="N10" s="1271"/>
      <c r="O10" s="1271"/>
      <c r="P10" s="1271"/>
      <c r="Q10" s="1271"/>
      <c r="R10" s="1271"/>
      <c r="S10" s="1271"/>
      <c r="T10" s="1271"/>
      <c r="U10" s="1271"/>
      <c r="V10" s="1271"/>
      <c r="W10" s="1271"/>
      <c r="X10" s="1271"/>
      <c r="Y10" s="1271"/>
      <c r="Z10" s="1271"/>
      <c r="AA10" s="1271"/>
      <c r="AB10" s="1271"/>
      <c r="AC10" s="1271"/>
      <c r="AD10" s="1271"/>
      <c r="AE10" s="1271"/>
      <c r="AF10" s="1271"/>
      <c r="AG10" s="1271"/>
      <c r="AH10" s="1271"/>
      <c r="AI10" s="1271"/>
      <c r="AJ10" s="1271"/>
      <c r="AK10" s="1271"/>
      <c r="AL10" s="1271"/>
      <c r="AM10" s="1271"/>
      <c r="AN10" s="1271"/>
      <c r="AO10" s="1271"/>
      <c r="AP10" s="1271"/>
      <c r="AQ10" s="1271"/>
      <c r="AR10" s="1271"/>
      <c r="AS10" s="1271"/>
      <c r="AT10" s="1271"/>
      <c r="AU10" s="1271"/>
      <c r="AV10" s="1271"/>
      <c r="AW10" s="1271"/>
      <c r="AX10" s="1271"/>
      <c r="AY10" s="1271"/>
      <c r="AZ10" s="1271"/>
      <c r="BA10" s="1271"/>
      <c r="BB10" s="1271"/>
      <c r="BC10" s="1271"/>
      <c r="BD10" s="1271"/>
      <c r="BE10" s="1271"/>
      <c r="BF10" s="1271"/>
      <c r="BG10" s="1271"/>
      <c r="BH10" s="1271"/>
      <c r="BI10" s="1271"/>
      <c r="BJ10" s="1271"/>
      <c r="BK10" s="1271"/>
      <c r="BL10" s="1271"/>
      <c r="BM10" s="1271"/>
      <c r="BN10" s="1271"/>
      <c r="BO10" s="1271"/>
      <c r="BP10" s="1271"/>
      <c r="BQ10" s="1271"/>
      <c r="BR10" s="1271"/>
      <c r="BS10" s="1271"/>
      <c r="BT10" s="1271"/>
      <c r="BU10" s="1271"/>
      <c r="BV10" s="1271"/>
      <c r="BW10" s="1271"/>
      <c r="BX10" s="1271"/>
      <c r="BY10" s="1271"/>
      <c r="BZ10" s="1271"/>
      <c r="CA10" s="1271"/>
      <c r="CB10" s="1271"/>
      <c r="CC10" s="1271"/>
      <c r="CD10" s="1271"/>
      <c r="CE10" s="1271"/>
      <c r="CF10" s="1271"/>
      <c r="CG10" s="1271"/>
      <c r="CH10" s="1271"/>
      <c r="CI10" s="1271"/>
      <c r="CJ10" s="1271"/>
      <c r="CK10" s="1271"/>
      <c r="CL10" s="1271"/>
      <c r="CM10" s="1271"/>
      <c r="CN10" s="1271"/>
      <c r="CO10" s="1271"/>
      <c r="CP10" s="1271"/>
      <c r="CQ10" s="1271"/>
      <c r="CR10" s="1271"/>
      <c r="CS10" s="1271"/>
      <c r="CT10" s="1271"/>
      <c r="CU10" s="1271"/>
      <c r="CV10" s="1271"/>
      <c r="CW10" s="1271"/>
      <c r="CX10" s="1271"/>
      <c r="CY10" s="1271"/>
      <c r="CZ10" s="1271"/>
      <c r="DA10" s="1271"/>
      <c r="DB10" s="1271"/>
      <c r="DC10" s="1271"/>
      <c r="DD10" s="1271"/>
      <c r="DE10" s="1271"/>
      <c r="DF10" s="291"/>
      <c r="DG10" s="291"/>
      <c r="DH10" s="291"/>
      <c r="DI10" s="291"/>
      <c r="DJ10" s="291"/>
      <c r="DK10" s="291"/>
      <c r="DL10" s="291"/>
      <c r="DM10" s="291"/>
      <c r="DN10" s="291"/>
      <c r="DO10" s="291"/>
      <c r="DP10" s="291"/>
      <c r="DQ10" s="291"/>
      <c r="DR10" s="291"/>
      <c r="DS10" s="291"/>
      <c r="DT10" s="291"/>
      <c r="DU10" s="291"/>
      <c r="DV10" s="291"/>
      <c r="DW10" s="291"/>
      <c r="EM10" s="290" t="s">
        <v>616</v>
      </c>
    </row>
    <row r="11" spans="1:143" s="290" customFormat="1">
      <c r="A11" s="1271"/>
      <c r="B11" s="1271"/>
      <c r="C11" s="1271"/>
      <c r="D11" s="1271"/>
      <c r="E11" s="1271"/>
      <c r="F11" s="1271"/>
      <c r="G11" s="1271"/>
      <c r="H11" s="1271"/>
      <c r="I11" s="1271"/>
      <c r="J11" s="1271"/>
      <c r="K11" s="1271"/>
      <c r="L11" s="1271"/>
      <c r="M11" s="1271"/>
      <c r="N11" s="1271"/>
      <c r="O11" s="1271"/>
      <c r="P11" s="1271"/>
      <c r="Q11" s="1271"/>
      <c r="R11" s="1271"/>
      <c r="S11" s="1271"/>
      <c r="T11" s="1271"/>
      <c r="U11" s="1271"/>
      <c r="V11" s="1271"/>
      <c r="W11" s="1271"/>
      <c r="X11" s="1271"/>
      <c r="Y11" s="1271"/>
      <c r="Z11" s="1271"/>
      <c r="AA11" s="1271"/>
      <c r="AB11" s="1271"/>
      <c r="AC11" s="1271"/>
      <c r="AD11" s="1271"/>
      <c r="AE11" s="1271"/>
      <c r="AF11" s="1271"/>
      <c r="AG11" s="1271"/>
      <c r="AH11" s="1271"/>
      <c r="AI11" s="1271"/>
      <c r="AJ11" s="1271"/>
      <c r="AK11" s="1271"/>
      <c r="AL11" s="1271"/>
      <c r="AM11" s="1271"/>
      <c r="AN11" s="1271"/>
      <c r="AO11" s="1271"/>
      <c r="AP11" s="1271"/>
      <c r="AQ11" s="1271"/>
      <c r="AR11" s="1271"/>
      <c r="AS11" s="1271"/>
      <c r="AT11" s="1271"/>
      <c r="AU11" s="1271"/>
      <c r="AV11" s="1271"/>
      <c r="AW11" s="1271"/>
      <c r="AX11" s="1271"/>
      <c r="AY11" s="1271"/>
      <c r="AZ11" s="1271"/>
      <c r="BA11" s="1271"/>
      <c r="BB11" s="1271"/>
      <c r="BC11" s="1271"/>
      <c r="BD11" s="1271"/>
      <c r="BE11" s="1271"/>
      <c r="BF11" s="1271"/>
      <c r="BG11" s="1271"/>
      <c r="BH11" s="1271"/>
      <c r="BI11" s="1271"/>
      <c r="BJ11" s="1271"/>
      <c r="BK11" s="1271"/>
      <c r="BL11" s="1271"/>
      <c r="BM11" s="1271"/>
      <c r="BN11" s="1271"/>
      <c r="BO11" s="1271"/>
      <c r="BP11" s="1271"/>
      <c r="BQ11" s="1271"/>
      <c r="BR11" s="1271"/>
      <c r="BS11" s="1271"/>
      <c r="BT11" s="1271"/>
      <c r="BU11" s="1271"/>
      <c r="BV11" s="1271"/>
      <c r="BW11" s="1271"/>
      <c r="BX11" s="1271"/>
      <c r="BY11" s="1271"/>
      <c r="BZ11" s="1271"/>
      <c r="CA11" s="1271"/>
      <c r="CB11" s="1271"/>
      <c r="CC11" s="1271"/>
      <c r="CD11" s="1271"/>
      <c r="CE11" s="1271"/>
      <c r="CF11" s="1271"/>
      <c r="CG11" s="1271"/>
      <c r="CH11" s="1271"/>
      <c r="CI11" s="1271"/>
      <c r="CJ11" s="1271"/>
      <c r="CK11" s="1271"/>
      <c r="CL11" s="1271"/>
      <c r="CM11" s="1271"/>
      <c r="CN11" s="1271"/>
      <c r="CO11" s="1271"/>
      <c r="CP11" s="1271"/>
      <c r="CQ11" s="1271"/>
      <c r="CR11" s="1271"/>
      <c r="CS11" s="1271"/>
      <c r="CT11" s="1271"/>
      <c r="CU11" s="1271"/>
      <c r="CV11" s="1271"/>
      <c r="CW11" s="1271"/>
      <c r="CX11" s="1271"/>
      <c r="CY11" s="1271"/>
      <c r="CZ11" s="1271"/>
      <c r="DA11" s="1271"/>
      <c r="DB11" s="1271"/>
      <c r="DC11" s="1271"/>
      <c r="DD11" s="1271"/>
      <c r="DE11" s="1271"/>
      <c r="DF11" s="291"/>
      <c r="DG11" s="291"/>
      <c r="DH11" s="291"/>
      <c r="DI11" s="291"/>
      <c r="DJ11" s="291"/>
      <c r="DK11" s="291"/>
      <c r="DL11" s="291"/>
      <c r="DM11" s="291"/>
      <c r="DN11" s="291"/>
      <c r="DO11" s="291"/>
      <c r="DP11" s="291"/>
      <c r="DQ11" s="291"/>
      <c r="DR11" s="291"/>
      <c r="DS11" s="291"/>
      <c r="DT11" s="291"/>
      <c r="DU11" s="291"/>
      <c r="DV11" s="291"/>
      <c r="DW11" s="291"/>
    </row>
    <row r="12" spans="1:143" s="290" customFormat="1">
      <c r="A12" s="1271"/>
      <c r="B12" s="1271"/>
      <c r="C12" s="1271"/>
      <c r="D12" s="1271"/>
      <c r="E12" s="1271"/>
      <c r="F12" s="1271"/>
      <c r="G12" s="1271"/>
      <c r="H12" s="1271"/>
      <c r="I12" s="1271"/>
      <c r="J12" s="1271"/>
      <c r="K12" s="1271"/>
      <c r="L12" s="1271"/>
      <c r="M12" s="1271"/>
      <c r="N12" s="1271"/>
      <c r="O12" s="1271"/>
      <c r="P12" s="1271"/>
      <c r="Q12" s="1271"/>
      <c r="R12" s="1271"/>
      <c r="S12" s="1271"/>
      <c r="T12" s="1271"/>
      <c r="U12" s="1271"/>
      <c r="V12" s="1271"/>
      <c r="W12" s="1271"/>
      <c r="X12" s="1271"/>
      <c r="Y12" s="1271"/>
      <c r="Z12" s="1271"/>
      <c r="AA12" s="1271"/>
      <c r="AB12" s="1271"/>
      <c r="AC12" s="1271"/>
      <c r="AD12" s="1271"/>
      <c r="AE12" s="1271"/>
      <c r="AF12" s="1271"/>
      <c r="AG12" s="1271"/>
      <c r="AH12" s="1271"/>
      <c r="AI12" s="1271"/>
      <c r="AJ12" s="1271"/>
      <c r="AK12" s="1271"/>
      <c r="AL12" s="1271"/>
      <c r="AM12" s="1271"/>
      <c r="AN12" s="1271"/>
      <c r="AO12" s="1271"/>
      <c r="AP12" s="1271"/>
      <c r="AQ12" s="1271"/>
      <c r="AR12" s="1271"/>
      <c r="AS12" s="1271"/>
      <c r="AT12" s="1271"/>
      <c r="AU12" s="1271"/>
      <c r="AV12" s="1271"/>
      <c r="AW12" s="1271"/>
      <c r="AX12" s="1271"/>
      <c r="AY12" s="1271"/>
      <c r="AZ12" s="1271"/>
      <c r="BA12" s="1271"/>
      <c r="BB12" s="1271"/>
      <c r="BC12" s="1271"/>
      <c r="BD12" s="1271"/>
      <c r="BE12" s="1271"/>
      <c r="BF12" s="1271"/>
      <c r="BG12" s="1271"/>
      <c r="BH12" s="1271"/>
      <c r="BI12" s="1271"/>
      <c r="BJ12" s="1271"/>
      <c r="BK12" s="1271"/>
      <c r="BL12" s="1271"/>
      <c r="BM12" s="1271"/>
      <c r="BN12" s="1271"/>
      <c r="BO12" s="1271"/>
      <c r="BP12" s="1271"/>
      <c r="BQ12" s="1271"/>
      <c r="BR12" s="1271"/>
      <c r="BS12" s="1271"/>
      <c r="BT12" s="1271"/>
      <c r="BU12" s="1271"/>
      <c r="BV12" s="1271"/>
      <c r="BW12" s="1271"/>
      <c r="BX12" s="1271"/>
      <c r="BY12" s="1271"/>
      <c r="BZ12" s="1271"/>
      <c r="CA12" s="1271"/>
      <c r="CB12" s="1271"/>
      <c r="CC12" s="1271"/>
      <c r="CD12" s="1271"/>
      <c r="CE12" s="1271"/>
      <c r="CF12" s="1271"/>
      <c r="CG12" s="1271"/>
      <c r="CH12" s="1271"/>
      <c r="CI12" s="1271"/>
      <c r="CJ12" s="1271"/>
      <c r="CK12" s="1271"/>
      <c r="CL12" s="1271"/>
      <c r="CM12" s="1271"/>
      <c r="CN12" s="1271"/>
      <c r="CO12" s="1271"/>
      <c r="CP12" s="1271"/>
      <c r="CQ12" s="1271"/>
      <c r="CR12" s="1271"/>
      <c r="CS12" s="1271"/>
      <c r="CT12" s="1271"/>
      <c r="CU12" s="1271"/>
      <c r="CV12" s="1271"/>
      <c r="CW12" s="1271"/>
      <c r="CX12" s="1271"/>
      <c r="CY12" s="1271"/>
      <c r="CZ12" s="1271"/>
      <c r="DA12" s="1271"/>
      <c r="DB12" s="1271"/>
      <c r="DC12" s="1271"/>
      <c r="DD12" s="1271"/>
      <c r="DE12" s="1271"/>
      <c r="DF12" s="291"/>
      <c r="DG12" s="291"/>
      <c r="DH12" s="291"/>
      <c r="DI12" s="291"/>
      <c r="DJ12" s="291"/>
      <c r="DK12" s="291"/>
      <c r="DL12" s="291"/>
      <c r="DM12" s="291"/>
      <c r="DN12" s="291"/>
      <c r="DO12" s="291"/>
      <c r="DP12" s="291"/>
      <c r="DQ12" s="291"/>
      <c r="DR12" s="291"/>
      <c r="DS12" s="291"/>
      <c r="DT12" s="291"/>
      <c r="DU12" s="291"/>
      <c r="DV12" s="291"/>
      <c r="DW12" s="291"/>
      <c r="EM12" s="290" t="s">
        <v>616</v>
      </c>
    </row>
    <row r="13" spans="1:143" s="290" customFormat="1">
      <c r="A13" s="1271"/>
      <c r="B13" s="1271"/>
      <c r="C13" s="1271"/>
      <c r="D13" s="1271"/>
      <c r="E13" s="1271"/>
      <c r="F13" s="1271"/>
      <c r="G13" s="1271"/>
      <c r="H13" s="1271"/>
      <c r="I13" s="1271"/>
      <c r="J13" s="1271"/>
      <c r="K13" s="1271"/>
      <c r="L13" s="1271"/>
      <c r="M13" s="1271"/>
      <c r="N13" s="1271"/>
      <c r="O13" s="1271"/>
      <c r="P13" s="1271"/>
      <c r="Q13" s="1271"/>
      <c r="R13" s="1271"/>
      <c r="S13" s="1271"/>
      <c r="T13" s="1271"/>
      <c r="U13" s="1271"/>
      <c r="V13" s="1271"/>
      <c r="W13" s="1271"/>
      <c r="X13" s="1271"/>
      <c r="Y13" s="1271"/>
      <c r="Z13" s="1271"/>
      <c r="AA13" s="1271"/>
      <c r="AB13" s="1271"/>
      <c r="AC13" s="1271"/>
      <c r="AD13" s="1271"/>
      <c r="AE13" s="1271"/>
      <c r="AF13" s="1271"/>
      <c r="AG13" s="1271"/>
      <c r="AH13" s="1271"/>
      <c r="AI13" s="1271"/>
      <c r="AJ13" s="1271"/>
      <c r="AK13" s="1271"/>
      <c r="AL13" s="1271"/>
      <c r="AM13" s="1271"/>
      <c r="AN13" s="1271"/>
      <c r="AO13" s="1271"/>
      <c r="AP13" s="1271"/>
      <c r="AQ13" s="1271"/>
      <c r="AR13" s="1271"/>
      <c r="AS13" s="1271"/>
      <c r="AT13" s="1271"/>
      <c r="AU13" s="1271"/>
      <c r="AV13" s="1271"/>
      <c r="AW13" s="1271"/>
      <c r="AX13" s="1271"/>
      <c r="AY13" s="1271"/>
      <c r="AZ13" s="1271"/>
      <c r="BA13" s="1271"/>
      <c r="BB13" s="1271"/>
      <c r="BC13" s="1271"/>
      <c r="BD13" s="1271"/>
      <c r="BE13" s="1271"/>
      <c r="BF13" s="1271"/>
      <c r="BG13" s="1271"/>
      <c r="BH13" s="1271"/>
      <c r="BI13" s="1271"/>
      <c r="BJ13" s="1271"/>
      <c r="BK13" s="1271"/>
      <c r="BL13" s="1271"/>
      <c r="BM13" s="1271"/>
      <c r="BN13" s="1271"/>
      <c r="BO13" s="1271"/>
      <c r="BP13" s="1271"/>
      <c r="BQ13" s="1271"/>
      <c r="BR13" s="1271"/>
      <c r="BS13" s="1271"/>
      <c r="BT13" s="1271"/>
      <c r="BU13" s="1271"/>
      <c r="BV13" s="1271"/>
      <c r="BW13" s="1271"/>
      <c r="BX13" s="1271"/>
      <c r="BY13" s="1271"/>
      <c r="BZ13" s="1271"/>
      <c r="CA13" s="1271"/>
      <c r="CB13" s="1271"/>
      <c r="CC13" s="1271"/>
      <c r="CD13" s="1271"/>
      <c r="CE13" s="1271"/>
      <c r="CF13" s="1271"/>
      <c r="CG13" s="1271"/>
      <c r="CH13" s="1271"/>
      <c r="CI13" s="1271"/>
      <c r="CJ13" s="1271"/>
      <c r="CK13" s="1271"/>
      <c r="CL13" s="1271"/>
      <c r="CM13" s="1271"/>
      <c r="CN13" s="1271"/>
      <c r="CO13" s="1271"/>
      <c r="CP13" s="1271"/>
      <c r="CQ13" s="1271"/>
      <c r="CR13" s="1271"/>
      <c r="CS13" s="1271"/>
      <c r="CT13" s="1271"/>
      <c r="CU13" s="1271"/>
      <c r="CV13" s="1271"/>
      <c r="CW13" s="1271"/>
      <c r="CX13" s="1271"/>
      <c r="CY13" s="1271"/>
      <c r="CZ13" s="1271"/>
      <c r="DA13" s="1271"/>
      <c r="DB13" s="1271"/>
      <c r="DC13" s="1271"/>
      <c r="DD13" s="1271"/>
      <c r="DE13" s="1271"/>
      <c r="DF13" s="291"/>
      <c r="DG13" s="291"/>
      <c r="DH13" s="291"/>
      <c r="DI13" s="291"/>
      <c r="DJ13" s="291"/>
      <c r="DK13" s="291"/>
      <c r="DL13" s="291"/>
      <c r="DM13" s="291"/>
      <c r="DN13" s="291"/>
      <c r="DO13" s="291"/>
      <c r="DP13" s="291"/>
      <c r="DQ13" s="291"/>
      <c r="DR13" s="291"/>
      <c r="DS13" s="291"/>
      <c r="DT13" s="291"/>
      <c r="DU13" s="291"/>
      <c r="DV13" s="291"/>
      <c r="DW13" s="291"/>
    </row>
    <row r="14" spans="1:143" s="290" customFormat="1">
      <c r="A14" s="1271"/>
      <c r="B14" s="1271"/>
      <c r="C14" s="1271"/>
      <c r="D14" s="1271"/>
      <c r="E14" s="1271"/>
      <c r="F14" s="1271"/>
      <c r="G14" s="1271"/>
      <c r="H14" s="1271"/>
      <c r="I14" s="1271"/>
      <c r="J14" s="1271"/>
      <c r="K14" s="1271"/>
      <c r="L14" s="1271"/>
      <c r="M14" s="1271"/>
      <c r="N14" s="1271"/>
      <c r="O14" s="1271"/>
      <c r="P14" s="1271"/>
      <c r="Q14" s="1271"/>
      <c r="R14" s="1271"/>
      <c r="S14" s="1271"/>
      <c r="T14" s="1271"/>
      <c r="U14" s="1271"/>
      <c r="V14" s="1271"/>
      <c r="W14" s="1271"/>
      <c r="X14" s="1271"/>
      <c r="Y14" s="1271"/>
      <c r="Z14" s="1271"/>
      <c r="AA14" s="1271"/>
      <c r="AB14" s="1271"/>
      <c r="AC14" s="1271"/>
      <c r="AD14" s="1271"/>
      <c r="AE14" s="1271"/>
      <c r="AF14" s="1271"/>
      <c r="AG14" s="1271"/>
      <c r="AH14" s="1271"/>
      <c r="AI14" s="1271"/>
      <c r="AJ14" s="1271"/>
      <c r="AK14" s="1271"/>
      <c r="AL14" s="1271"/>
      <c r="AM14" s="1271"/>
      <c r="AN14" s="1271"/>
      <c r="AO14" s="1271"/>
      <c r="AP14" s="1271"/>
      <c r="AQ14" s="1271"/>
      <c r="AR14" s="1271"/>
      <c r="AS14" s="1271"/>
      <c r="AT14" s="1271"/>
      <c r="AU14" s="1271"/>
      <c r="AV14" s="1271"/>
      <c r="AW14" s="1271"/>
      <c r="AX14" s="1271"/>
      <c r="AY14" s="1271"/>
      <c r="AZ14" s="1271"/>
      <c r="BA14" s="1271"/>
      <c r="BB14" s="1271"/>
      <c r="BC14" s="1271"/>
      <c r="BD14" s="1271"/>
      <c r="BE14" s="1271"/>
      <c r="BF14" s="1271"/>
      <c r="BG14" s="1271"/>
      <c r="BH14" s="1271"/>
      <c r="BI14" s="1271"/>
      <c r="BJ14" s="1271"/>
      <c r="BK14" s="1271"/>
      <c r="BL14" s="1271"/>
      <c r="BM14" s="1271"/>
      <c r="BN14" s="1271"/>
      <c r="BO14" s="1271"/>
      <c r="BP14" s="1271"/>
      <c r="BQ14" s="1271"/>
      <c r="BR14" s="1271"/>
      <c r="BS14" s="1271"/>
      <c r="BT14" s="1271"/>
      <c r="BU14" s="1271"/>
      <c r="BV14" s="1271"/>
      <c r="BW14" s="1271"/>
      <c r="BX14" s="1271"/>
      <c r="BY14" s="1271"/>
      <c r="BZ14" s="1271"/>
      <c r="CA14" s="1271"/>
      <c r="CB14" s="1271"/>
      <c r="CC14" s="1271"/>
      <c r="CD14" s="1271"/>
      <c r="CE14" s="1271"/>
      <c r="CF14" s="1271"/>
      <c r="CG14" s="1271"/>
      <c r="CH14" s="1271"/>
      <c r="CI14" s="1271"/>
      <c r="CJ14" s="1271"/>
      <c r="CK14" s="1271"/>
      <c r="CL14" s="1271"/>
      <c r="CM14" s="1271"/>
      <c r="CN14" s="1271"/>
      <c r="CO14" s="1271"/>
      <c r="CP14" s="1271"/>
      <c r="CQ14" s="1271"/>
      <c r="CR14" s="1271"/>
      <c r="CS14" s="1271"/>
      <c r="CT14" s="1271"/>
      <c r="CU14" s="1271"/>
      <c r="CV14" s="1271"/>
      <c r="CW14" s="1271"/>
      <c r="CX14" s="1271"/>
      <c r="CY14" s="1271"/>
      <c r="CZ14" s="1271"/>
      <c r="DA14" s="1271"/>
      <c r="DB14" s="1271"/>
      <c r="DC14" s="1271"/>
      <c r="DD14" s="1271"/>
      <c r="DE14" s="1271"/>
      <c r="DF14" s="291"/>
      <c r="DG14" s="291"/>
      <c r="DH14" s="291"/>
      <c r="DI14" s="291"/>
      <c r="DJ14" s="291"/>
      <c r="DK14" s="291"/>
      <c r="DL14" s="291"/>
      <c r="DM14" s="291"/>
      <c r="DN14" s="291"/>
      <c r="DO14" s="291"/>
      <c r="DP14" s="291"/>
      <c r="DQ14" s="291"/>
      <c r="DR14" s="291"/>
      <c r="DS14" s="291"/>
      <c r="DT14" s="291"/>
      <c r="DU14" s="291"/>
      <c r="DV14" s="291"/>
      <c r="DW14" s="291"/>
    </row>
    <row r="15" spans="1:143" s="290" customFormat="1">
      <c r="A15" s="1270"/>
      <c r="B15" s="1271"/>
      <c r="C15" s="1271"/>
      <c r="D15" s="1271"/>
      <c r="E15" s="1271"/>
      <c r="F15" s="1271"/>
      <c r="G15" s="1271"/>
      <c r="H15" s="1271"/>
      <c r="I15" s="1271"/>
      <c r="J15" s="1271"/>
      <c r="K15" s="1271"/>
      <c r="L15" s="1271"/>
      <c r="M15" s="1271"/>
      <c r="N15" s="1271"/>
      <c r="O15" s="1271"/>
      <c r="P15" s="1271"/>
      <c r="Q15" s="1271"/>
      <c r="R15" s="1271"/>
      <c r="S15" s="1271"/>
      <c r="T15" s="1271"/>
      <c r="U15" s="1271"/>
      <c r="V15" s="1271"/>
      <c r="W15" s="1271"/>
      <c r="X15" s="1271"/>
      <c r="Y15" s="1271"/>
      <c r="Z15" s="1271"/>
      <c r="AA15" s="1271"/>
      <c r="AB15" s="1271"/>
      <c r="AC15" s="1271"/>
      <c r="AD15" s="1271"/>
      <c r="AE15" s="1271"/>
      <c r="AF15" s="1271"/>
      <c r="AG15" s="1271"/>
      <c r="AH15" s="1271"/>
      <c r="AI15" s="1271"/>
      <c r="AJ15" s="1271"/>
      <c r="AK15" s="1271"/>
      <c r="AL15" s="1271"/>
      <c r="AM15" s="1271"/>
      <c r="AN15" s="1271"/>
      <c r="AO15" s="1271"/>
      <c r="AP15" s="1271"/>
      <c r="AQ15" s="1271"/>
      <c r="AR15" s="1271"/>
      <c r="AS15" s="1271"/>
      <c r="AT15" s="1271"/>
      <c r="AU15" s="1271"/>
      <c r="AV15" s="1271"/>
      <c r="AW15" s="1271"/>
      <c r="AX15" s="1271"/>
      <c r="AY15" s="1271"/>
      <c r="AZ15" s="1271"/>
      <c r="BA15" s="1271"/>
      <c r="BB15" s="1271"/>
      <c r="BC15" s="1271"/>
      <c r="BD15" s="1271"/>
      <c r="BE15" s="1271"/>
      <c r="BF15" s="1271"/>
      <c r="BG15" s="1271"/>
      <c r="BH15" s="1271"/>
      <c r="BI15" s="1271"/>
      <c r="BJ15" s="1271"/>
      <c r="BK15" s="1271"/>
      <c r="BL15" s="1271"/>
      <c r="BM15" s="1271"/>
      <c r="BN15" s="1271"/>
      <c r="BO15" s="1271"/>
      <c r="BP15" s="1271"/>
      <c r="BQ15" s="1271"/>
      <c r="BR15" s="1271"/>
      <c r="BS15" s="1271"/>
      <c r="BT15" s="1271"/>
      <c r="BU15" s="1271"/>
      <c r="BV15" s="1271"/>
      <c r="BW15" s="1271"/>
      <c r="BX15" s="1271"/>
      <c r="BY15" s="1271"/>
      <c r="BZ15" s="1271"/>
      <c r="CA15" s="1271"/>
      <c r="CB15" s="1271"/>
      <c r="CC15" s="1271"/>
      <c r="CD15" s="1271"/>
      <c r="CE15" s="1271"/>
      <c r="CF15" s="1271"/>
      <c r="CG15" s="1271"/>
      <c r="CH15" s="1271"/>
      <c r="CI15" s="1271"/>
      <c r="CJ15" s="1271"/>
      <c r="CK15" s="1271"/>
      <c r="CL15" s="1271"/>
      <c r="CM15" s="1271"/>
      <c r="CN15" s="1271"/>
      <c r="CO15" s="1271"/>
      <c r="CP15" s="1271"/>
      <c r="CQ15" s="1271"/>
      <c r="CR15" s="1271"/>
      <c r="CS15" s="1271"/>
      <c r="CT15" s="1271"/>
      <c r="CU15" s="1271"/>
      <c r="CV15" s="1271"/>
      <c r="CW15" s="1271"/>
      <c r="CX15" s="1271"/>
      <c r="CY15" s="1271"/>
      <c r="CZ15" s="1271"/>
      <c r="DA15" s="1271"/>
      <c r="DB15" s="1271"/>
      <c r="DC15" s="1271"/>
      <c r="DD15" s="1271"/>
      <c r="DE15" s="1271"/>
      <c r="DF15" s="291"/>
      <c r="DG15" s="291"/>
      <c r="DH15" s="291"/>
      <c r="DI15" s="291"/>
      <c r="DJ15" s="291"/>
      <c r="DK15" s="291"/>
      <c r="DL15" s="291"/>
      <c r="DM15" s="291"/>
      <c r="DN15" s="291"/>
      <c r="DO15" s="291"/>
      <c r="DP15" s="291"/>
      <c r="DQ15" s="291"/>
      <c r="DR15" s="291"/>
      <c r="DS15" s="291"/>
      <c r="DT15" s="291"/>
      <c r="DU15" s="291"/>
      <c r="DV15" s="291"/>
      <c r="DW15" s="291"/>
    </row>
    <row r="16" spans="1:143" s="290" customFormat="1">
      <c r="A16" s="1270"/>
      <c r="B16" s="1271"/>
      <c r="C16" s="1271"/>
      <c r="D16" s="1271"/>
      <c r="E16" s="1271"/>
      <c r="F16" s="1271"/>
      <c r="G16" s="1271"/>
      <c r="H16" s="1271"/>
      <c r="I16" s="1271"/>
      <c r="J16" s="1271"/>
      <c r="K16" s="1271"/>
      <c r="L16" s="1271"/>
      <c r="M16" s="1271"/>
      <c r="N16" s="1271"/>
      <c r="O16" s="1271"/>
      <c r="P16" s="1271"/>
      <c r="Q16" s="1271"/>
      <c r="R16" s="1271"/>
      <c r="S16" s="1271"/>
      <c r="T16" s="1271"/>
      <c r="U16" s="1271"/>
      <c r="V16" s="1271"/>
      <c r="W16" s="1271"/>
      <c r="X16" s="1271"/>
      <c r="Y16" s="1271"/>
      <c r="Z16" s="1271"/>
      <c r="AA16" s="1271"/>
      <c r="AB16" s="1271"/>
      <c r="AC16" s="1271"/>
      <c r="AD16" s="1271"/>
      <c r="AE16" s="1271"/>
      <c r="AF16" s="1271"/>
      <c r="AG16" s="1271"/>
      <c r="AH16" s="1271"/>
      <c r="AI16" s="1271"/>
      <c r="AJ16" s="1271"/>
      <c r="AK16" s="1271"/>
      <c r="AL16" s="1271"/>
      <c r="AM16" s="1271"/>
      <c r="AN16" s="1271"/>
      <c r="AO16" s="1271"/>
      <c r="AP16" s="1271"/>
      <c r="AQ16" s="1271"/>
      <c r="AR16" s="1271"/>
      <c r="AS16" s="1271"/>
      <c r="AT16" s="1271"/>
      <c r="AU16" s="1271"/>
      <c r="AV16" s="1271"/>
      <c r="AW16" s="1271"/>
      <c r="AX16" s="1271"/>
      <c r="AY16" s="1271"/>
      <c r="AZ16" s="1271"/>
      <c r="BA16" s="1271"/>
      <c r="BB16" s="1271"/>
      <c r="BC16" s="1271"/>
      <c r="BD16" s="1271"/>
      <c r="BE16" s="1271"/>
      <c r="BF16" s="1271"/>
      <c r="BG16" s="1271"/>
      <c r="BH16" s="1271"/>
      <c r="BI16" s="1271"/>
      <c r="BJ16" s="1271"/>
      <c r="BK16" s="1271"/>
      <c r="BL16" s="1271"/>
      <c r="BM16" s="1271"/>
      <c r="BN16" s="1271"/>
      <c r="BO16" s="1271"/>
      <c r="BP16" s="1271"/>
      <c r="BQ16" s="1271"/>
      <c r="BR16" s="1271"/>
      <c r="BS16" s="1271"/>
      <c r="BT16" s="1271"/>
      <c r="BU16" s="1271"/>
      <c r="BV16" s="1271"/>
      <c r="BW16" s="1271"/>
      <c r="BX16" s="1271"/>
      <c r="BY16" s="1271"/>
      <c r="BZ16" s="1271"/>
      <c r="CA16" s="1271"/>
      <c r="CB16" s="1271"/>
      <c r="CC16" s="1271"/>
      <c r="CD16" s="1271"/>
      <c r="CE16" s="1271"/>
      <c r="CF16" s="1271"/>
      <c r="CG16" s="1271"/>
      <c r="CH16" s="1271"/>
      <c r="CI16" s="1271"/>
      <c r="CJ16" s="1271"/>
      <c r="CK16" s="1271"/>
      <c r="CL16" s="1271"/>
      <c r="CM16" s="1271"/>
      <c r="CN16" s="1271"/>
      <c r="CO16" s="1271"/>
      <c r="CP16" s="1271"/>
      <c r="CQ16" s="1271"/>
      <c r="CR16" s="1271"/>
      <c r="CS16" s="1271"/>
      <c r="CT16" s="1271"/>
      <c r="CU16" s="1271"/>
      <c r="CV16" s="1271"/>
      <c r="CW16" s="1271"/>
      <c r="CX16" s="1271"/>
      <c r="CY16" s="1271"/>
      <c r="CZ16" s="1271"/>
      <c r="DA16" s="1271"/>
      <c r="DB16" s="1271"/>
      <c r="DC16" s="1271"/>
      <c r="DD16" s="1271"/>
      <c r="DE16" s="1271"/>
      <c r="DF16" s="291"/>
      <c r="DG16" s="291"/>
      <c r="DH16" s="291"/>
      <c r="DI16" s="291"/>
      <c r="DJ16" s="291"/>
      <c r="DK16" s="291"/>
      <c r="DL16" s="291"/>
      <c r="DM16" s="291"/>
      <c r="DN16" s="291"/>
      <c r="DO16" s="291"/>
      <c r="DP16" s="291"/>
      <c r="DQ16" s="291"/>
      <c r="DR16" s="291"/>
      <c r="DS16" s="291"/>
      <c r="DT16" s="291"/>
      <c r="DU16" s="291"/>
      <c r="DV16" s="291"/>
      <c r="DW16" s="291"/>
    </row>
    <row r="17" spans="1:351" s="290" customFormat="1">
      <c r="A17" s="1270"/>
      <c r="B17" s="1271"/>
      <c r="C17" s="1271"/>
      <c r="D17" s="1271"/>
      <c r="E17" s="1271"/>
      <c r="F17" s="1271"/>
      <c r="G17" s="1271"/>
      <c r="H17" s="1271"/>
      <c r="I17" s="1271"/>
      <c r="J17" s="1271"/>
      <c r="K17" s="1271"/>
      <c r="L17" s="1271"/>
      <c r="M17" s="1271"/>
      <c r="N17" s="1271"/>
      <c r="O17" s="1271"/>
      <c r="P17" s="1271"/>
      <c r="Q17" s="1271"/>
      <c r="R17" s="1271"/>
      <c r="S17" s="1271"/>
      <c r="T17" s="1271"/>
      <c r="U17" s="1271"/>
      <c r="V17" s="1271"/>
      <c r="W17" s="1271"/>
      <c r="X17" s="1271"/>
      <c r="Y17" s="1271"/>
      <c r="Z17" s="1271"/>
      <c r="AA17" s="1271"/>
      <c r="AB17" s="1271"/>
      <c r="AC17" s="1271"/>
      <c r="AD17" s="1271"/>
      <c r="AE17" s="1271"/>
      <c r="AF17" s="1271"/>
      <c r="AG17" s="1271"/>
      <c r="AH17" s="1271"/>
      <c r="AI17" s="1271"/>
      <c r="AJ17" s="1271"/>
      <c r="AK17" s="1271"/>
      <c r="AL17" s="1271"/>
      <c r="AM17" s="1271"/>
      <c r="AN17" s="1271"/>
      <c r="AO17" s="1271"/>
      <c r="AP17" s="1271"/>
      <c r="AQ17" s="1271"/>
      <c r="AR17" s="1271"/>
      <c r="AS17" s="1271"/>
      <c r="AT17" s="1271"/>
      <c r="AU17" s="1271"/>
      <c r="AV17" s="1271"/>
      <c r="AW17" s="1271"/>
      <c r="AX17" s="1271"/>
      <c r="AY17" s="1271"/>
      <c r="AZ17" s="1271"/>
      <c r="BA17" s="1271"/>
      <c r="BB17" s="1271"/>
      <c r="BC17" s="1271"/>
      <c r="BD17" s="1271"/>
      <c r="BE17" s="1271"/>
      <c r="BF17" s="1271"/>
      <c r="BG17" s="1271"/>
      <c r="BH17" s="1271"/>
      <c r="BI17" s="1271"/>
      <c r="BJ17" s="1271"/>
      <c r="BK17" s="1271"/>
      <c r="BL17" s="1271"/>
      <c r="BM17" s="1271"/>
      <c r="BN17" s="1271"/>
      <c r="BO17" s="1271"/>
      <c r="BP17" s="1271"/>
      <c r="BQ17" s="1271"/>
      <c r="BR17" s="1271"/>
      <c r="BS17" s="1271"/>
      <c r="BT17" s="1271"/>
      <c r="BU17" s="1271"/>
      <c r="BV17" s="1271"/>
      <c r="BW17" s="1271"/>
      <c r="BX17" s="1271"/>
      <c r="BY17" s="1271"/>
      <c r="BZ17" s="1271"/>
      <c r="CA17" s="1271"/>
      <c r="CB17" s="1271"/>
      <c r="CC17" s="1271"/>
      <c r="CD17" s="1271"/>
      <c r="CE17" s="1271"/>
      <c r="CF17" s="1271"/>
      <c r="CG17" s="1271"/>
      <c r="CH17" s="1271"/>
      <c r="CI17" s="1271"/>
      <c r="CJ17" s="1271"/>
      <c r="CK17" s="1271"/>
      <c r="CL17" s="1271"/>
      <c r="CM17" s="1271"/>
      <c r="CN17" s="1271"/>
      <c r="CO17" s="1271"/>
      <c r="CP17" s="1271"/>
      <c r="CQ17" s="1271"/>
      <c r="CR17" s="1271"/>
      <c r="CS17" s="1271"/>
      <c r="CT17" s="1271"/>
      <c r="CU17" s="1271"/>
      <c r="CV17" s="1271"/>
      <c r="CW17" s="1271"/>
      <c r="CX17" s="1271"/>
      <c r="CY17" s="1271"/>
      <c r="CZ17" s="1271"/>
      <c r="DA17" s="1271"/>
      <c r="DB17" s="1271"/>
      <c r="DC17" s="1271"/>
      <c r="DD17" s="1271"/>
      <c r="DE17" s="1271"/>
      <c r="DF17" s="291"/>
      <c r="DG17" s="291"/>
      <c r="DH17" s="291"/>
      <c r="DI17" s="291"/>
      <c r="DJ17" s="291"/>
      <c r="DK17" s="291"/>
      <c r="DL17" s="291"/>
      <c r="DM17" s="291"/>
      <c r="DN17" s="291"/>
      <c r="DO17" s="291"/>
      <c r="DP17" s="291"/>
      <c r="DQ17" s="291"/>
      <c r="DR17" s="291"/>
      <c r="DS17" s="291"/>
      <c r="DT17" s="291"/>
      <c r="DU17" s="291"/>
      <c r="DV17" s="291"/>
      <c r="DW17" s="291"/>
    </row>
    <row r="18" spans="1:351" s="290" customFormat="1">
      <c r="A18" s="1270"/>
      <c r="B18" s="1271"/>
      <c r="C18" s="1271"/>
      <c r="D18" s="1271"/>
      <c r="E18" s="1271"/>
      <c r="F18" s="1271"/>
      <c r="G18" s="1271"/>
      <c r="H18" s="1271"/>
      <c r="I18" s="1271"/>
      <c r="J18" s="1271"/>
      <c r="K18" s="1271"/>
      <c r="L18" s="1271"/>
      <c r="M18" s="1271"/>
      <c r="N18" s="1271"/>
      <c r="O18" s="1271"/>
      <c r="P18" s="1271"/>
      <c r="Q18" s="1271"/>
      <c r="R18" s="1271"/>
      <c r="S18" s="1271"/>
      <c r="T18" s="1271"/>
      <c r="U18" s="1271"/>
      <c r="V18" s="1271"/>
      <c r="W18" s="1271"/>
      <c r="X18" s="1271"/>
      <c r="Y18" s="1271"/>
      <c r="Z18" s="1271"/>
      <c r="AA18" s="1271"/>
      <c r="AB18" s="1271"/>
      <c r="AC18" s="1271"/>
      <c r="AD18" s="1271"/>
      <c r="AE18" s="1271"/>
      <c r="AF18" s="1271"/>
      <c r="AG18" s="1271"/>
      <c r="AH18" s="1271"/>
      <c r="AI18" s="1271"/>
      <c r="AJ18" s="1271"/>
      <c r="AK18" s="1271"/>
      <c r="AL18" s="1271"/>
      <c r="AM18" s="1271"/>
      <c r="AN18" s="1271"/>
      <c r="AO18" s="1271"/>
      <c r="AP18" s="1271"/>
      <c r="AQ18" s="1271"/>
      <c r="AR18" s="1271"/>
      <c r="AS18" s="1271"/>
      <c r="AT18" s="1271"/>
      <c r="AU18" s="1271"/>
      <c r="AV18" s="1271"/>
      <c r="AW18" s="1271"/>
      <c r="AX18" s="1271"/>
      <c r="AY18" s="1271"/>
      <c r="AZ18" s="1271"/>
      <c r="BA18" s="1271"/>
      <c r="BB18" s="1271"/>
      <c r="BC18" s="1271"/>
      <c r="BD18" s="1271"/>
      <c r="BE18" s="1271"/>
      <c r="BF18" s="1271"/>
      <c r="BG18" s="1271"/>
      <c r="BH18" s="1271"/>
      <c r="BI18" s="1271"/>
      <c r="BJ18" s="1271"/>
      <c r="BK18" s="1271"/>
      <c r="BL18" s="1271"/>
      <c r="BM18" s="1271"/>
      <c r="BN18" s="1271"/>
      <c r="BO18" s="1271"/>
      <c r="BP18" s="1271"/>
      <c r="BQ18" s="1271"/>
      <c r="BR18" s="1271"/>
      <c r="BS18" s="1271"/>
      <c r="BT18" s="1271"/>
      <c r="BU18" s="1271"/>
      <c r="BV18" s="1271"/>
      <c r="BW18" s="1271"/>
      <c r="BX18" s="1271"/>
      <c r="BY18" s="1271"/>
      <c r="BZ18" s="1271"/>
      <c r="CA18" s="1271"/>
      <c r="CB18" s="1271"/>
      <c r="CC18" s="1271"/>
      <c r="CD18" s="1271"/>
      <c r="CE18" s="1271"/>
      <c r="CF18" s="1271"/>
      <c r="CG18" s="1271"/>
      <c r="CH18" s="1271"/>
      <c r="CI18" s="1271"/>
      <c r="CJ18" s="1271"/>
      <c r="CK18" s="1271"/>
      <c r="CL18" s="1271"/>
      <c r="CM18" s="1271"/>
      <c r="CN18" s="1271"/>
      <c r="CO18" s="1271"/>
      <c r="CP18" s="1271"/>
      <c r="CQ18" s="1271"/>
      <c r="CR18" s="1271"/>
      <c r="CS18" s="1271"/>
      <c r="CT18" s="1271"/>
      <c r="CU18" s="1271"/>
      <c r="CV18" s="1271"/>
      <c r="CW18" s="1271"/>
      <c r="CX18" s="1271"/>
      <c r="CY18" s="1271"/>
      <c r="CZ18" s="1271"/>
      <c r="DA18" s="1271"/>
      <c r="DB18" s="1271"/>
      <c r="DC18" s="1271"/>
      <c r="DD18" s="1271"/>
      <c r="DE18" s="1271"/>
      <c r="DF18" s="291"/>
      <c r="DG18" s="291"/>
      <c r="DH18" s="291"/>
      <c r="DI18" s="291"/>
      <c r="DJ18" s="291"/>
      <c r="DK18" s="291"/>
      <c r="DL18" s="291"/>
      <c r="DM18" s="291"/>
      <c r="DN18" s="291"/>
      <c r="DO18" s="291"/>
      <c r="DP18" s="291"/>
      <c r="DQ18" s="291"/>
      <c r="DR18" s="291"/>
      <c r="DS18" s="291"/>
      <c r="DT18" s="291"/>
      <c r="DU18" s="291"/>
      <c r="DV18" s="291"/>
      <c r="DW18" s="291"/>
    </row>
    <row r="19" spans="1:351">
      <c r="DD19" s="1270"/>
      <c r="DE19" s="1270"/>
    </row>
    <row r="20" spans="1:351">
      <c r="DD20" s="1270"/>
      <c r="DE20" s="1270"/>
    </row>
    <row r="21" spans="1:351" ht="17.25">
      <c r="B21" s="1272"/>
      <c r="C21" s="1273"/>
      <c r="D21" s="1273"/>
      <c r="E21" s="1273"/>
      <c r="F21" s="1273"/>
      <c r="G21" s="1273"/>
      <c r="H21" s="1273"/>
      <c r="I21" s="1273"/>
      <c r="J21" s="1273"/>
      <c r="K21" s="1273"/>
      <c r="L21" s="1273"/>
      <c r="M21" s="1273"/>
      <c r="N21" s="1274"/>
      <c r="O21" s="1273"/>
      <c r="P21" s="1273"/>
      <c r="Q21" s="1273"/>
      <c r="R21" s="1273"/>
      <c r="S21" s="1273"/>
      <c r="T21" s="1273"/>
      <c r="U21" s="1273"/>
      <c r="V21" s="1273"/>
      <c r="W21" s="1273"/>
      <c r="X21" s="1273"/>
      <c r="Y21" s="1273"/>
      <c r="Z21" s="1273"/>
      <c r="AA21" s="1273"/>
      <c r="AB21" s="1273"/>
      <c r="AC21" s="1273"/>
      <c r="AD21" s="1273"/>
      <c r="AE21" s="1273"/>
      <c r="AF21" s="1273"/>
      <c r="AG21" s="1273"/>
      <c r="AH21" s="1273"/>
      <c r="AI21" s="1273"/>
      <c r="AJ21" s="1273"/>
      <c r="AK21" s="1273"/>
      <c r="AL21" s="1273"/>
      <c r="AM21" s="1273"/>
      <c r="AN21" s="1273"/>
      <c r="AO21" s="1273"/>
      <c r="AP21" s="1273"/>
      <c r="AQ21" s="1273"/>
      <c r="AR21" s="1273"/>
      <c r="AS21" s="1273"/>
      <c r="AT21" s="1274"/>
      <c r="AU21" s="1273"/>
      <c r="AV21" s="1273"/>
      <c r="AW21" s="1273"/>
      <c r="AX21" s="1273"/>
      <c r="AY21" s="1273"/>
      <c r="AZ21" s="1273"/>
      <c r="BA21" s="1273"/>
      <c r="BB21" s="1273"/>
      <c r="BC21" s="1273"/>
      <c r="BD21" s="1273"/>
      <c r="BE21" s="1273"/>
      <c r="BF21" s="1274"/>
      <c r="BG21" s="1273"/>
      <c r="BH21" s="1273"/>
      <c r="BI21" s="1273"/>
      <c r="BJ21" s="1273"/>
      <c r="BK21" s="1273"/>
      <c r="BL21" s="1273"/>
      <c r="BM21" s="1273"/>
      <c r="BN21" s="1273"/>
      <c r="BO21" s="1273"/>
      <c r="BP21" s="1273"/>
      <c r="BQ21" s="1273"/>
      <c r="BR21" s="1274"/>
      <c r="BS21" s="1273"/>
      <c r="BT21" s="1273"/>
      <c r="BU21" s="1273"/>
      <c r="BV21" s="1273"/>
      <c r="BW21" s="1273"/>
      <c r="BX21" s="1273"/>
      <c r="BY21" s="1273"/>
      <c r="BZ21" s="1273"/>
      <c r="CA21" s="1273"/>
      <c r="CB21" s="1273"/>
      <c r="CC21" s="1273"/>
      <c r="CD21" s="1274"/>
      <c r="CE21" s="1273"/>
      <c r="CF21" s="1273"/>
      <c r="CG21" s="1273"/>
      <c r="CH21" s="1273"/>
      <c r="CI21" s="1273"/>
      <c r="CJ21" s="1273"/>
      <c r="CK21" s="1273"/>
      <c r="CL21" s="1273"/>
      <c r="CM21" s="1273"/>
      <c r="CN21" s="1273"/>
      <c r="CO21" s="1273"/>
      <c r="CP21" s="1274"/>
      <c r="CQ21" s="1273"/>
      <c r="CR21" s="1273"/>
      <c r="CS21" s="1273"/>
      <c r="CT21" s="1273"/>
      <c r="CU21" s="1273"/>
      <c r="CV21" s="1273"/>
      <c r="CW21" s="1273"/>
      <c r="CX21" s="1273"/>
      <c r="CY21" s="1273"/>
      <c r="CZ21" s="1273"/>
      <c r="DA21" s="1273"/>
      <c r="DB21" s="1274"/>
      <c r="DC21" s="1273"/>
      <c r="DD21" s="1275"/>
      <c r="DE21" s="1270"/>
      <c r="MM21" s="1276"/>
    </row>
    <row r="22" spans="1:351" ht="17.25">
      <c r="B22" s="1277"/>
      <c r="MM22" s="1276"/>
    </row>
    <row r="23" spans="1:351">
      <c r="B23" s="1277"/>
    </row>
    <row r="24" spans="1:351">
      <c r="B24" s="1277"/>
    </row>
    <row r="25" spans="1:351">
      <c r="B25" s="1277"/>
    </row>
    <row r="26" spans="1:351">
      <c r="B26" s="1277"/>
    </row>
    <row r="27" spans="1:351">
      <c r="B27" s="1277"/>
    </row>
    <row r="28" spans="1:351">
      <c r="B28" s="1277"/>
    </row>
    <row r="29" spans="1:351">
      <c r="B29" s="1277"/>
    </row>
    <row r="30" spans="1:351">
      <c r="B30" s="1277"/>
    </row>
    <row r="31" spans="1:351">
      <c r="B31" s="1277"/>
    </row>
    <row r="32" spans="1:351">
      <c r="B32" s="1277"/>
    </row>
    <row r="33" spans="2:109">
      <c r="B33" s="1277"/>
    </row>
    <row r="34" spans="2:109">
      <c r="B34" s="1277"/>
    </row>
    <row r="35" spans="2:109">
      <c r="B35" s="1277"/>
    </row>
    <row r="36" spans="2:109">
      <c r="B36" s="1277"/>
    </row>
    <row r="37" spans="2:109">
      <c r="B37" s="1277"/>
    </row>
    <row r="38" spans="2:109">
      <c r="B38" s="1277"/>
    </row>
    <row r="39" spans="2:109">
      <c r="B39" s="1279"/>
      <c r="C39" s="1280"/>
      <c r="D39" s="1280"/>
      <c r="E39" s="1280"/>
      <c r="F39" s="1280"/>
      <c r="G39" s="1280"/>
      <c r="H39" s="1280"/>
      <c r="I39" s="1280"/>
      <c r="J39" s="1280"/>
      <c r="K39" s="1280"/>
      <c r="L39" s="1280"/>
      <c r="M39" s="1280"/>
      <c r="N39" s="1280"/>
      <c r="O39" s="1280"/>
      <c r="P39" s="1280"/>
      <c r="Q39" s="1280"/>
      <c r="R39" s="1280"/>
      <c r="S39" s="1280"/>
      <c r="T39" s="1280"/>
      <c r="U39" s="1280"/>
      <c r="V39" s="1280"/>
      <c r="W39" s="1280"/>
      <c r="X39" s="1280"/>
      <c r="Y39" s="1280"/>
      <c r="Z39" s="1280"/>
      <c r="AA39" s="1280"/>
      <c r="AB39" s="1280"/>
      <c r="AC39" s="1280"/>
      <c r="AD39" s="1280"/>
      <c r="AE39" s="1280"/>
      <c r="AF39" s="1280"/>
      <c r="AG39" s="1280"/>
      <c r="AH39" s="1280"/>
      <c r="AI39" s="1280"/>
      <c r="AJ39" s="1280"/>
      <c r="AK39" s="1280"/>
      <c r="AL39" s="1280"/>
      <c r="AM39" s="1280"/>
      <c r="AN39" s="1280"/>
      <c r="AO39" s="1280"/>
      <c r="AP39" s="1280"/>
      <c r="AQ39" s="1280"/>
      <c r="AR39" s="1280"/>
      <c r="AS39" s="1280"/>
      <c r="AT39" s="1280"/>
      <c r="AU39" s="1280"/>
      <c r="AV39" s="1280"/>
      <c r="AW39" s="1280"/>
      <c r="AX39" s="1280"/>
      <c r="AY39" s="1280"/>
      <c r="AZ39" s="1280"/>
      <c r="BA39" s="1280"/>
      <c r="BB39" s="1280"/>
      <c r="BC39" s="1280"/>
      <c r="BD39" s="1280"/>
      <c r="BE39" s="1280"/>
      <c r="BF39" s="1280"/>
      <c r="BG39" s="1280"/>
      <c r="BH39" s="1280"/>
      <c r="BI39" s="1280"/>
      <c r="BJ39" s="1280"/>
      <c r="BK39" s="1280"/>
      <c r="BL39" s="1280"/>
      <c r="BM39" s="1280"/>
      <c r="BN39" s="1280"/>
      <c r="BO39" s="1280"/>
      <c r="BP39" s="1280"/>
      <c r="BQ39" s="1280"/>
      <c r="BR39" s="1280"/>
      <c r="BS39" s="1280"/>
      <c r="BT39" s="1280"/>
      <c r="BU39" s="1280"/>
      <c r="BV39" s="1280"/>
      <c r="BW39" s="1280"/>
      <c r="BX39" s="1280"/>
      <c r="BY39" s="1280"/>
      <c r="BZ39" s="1280"/>
      <c r="CA39" s="1280"/>
      <c r="CB39" s="1280"/>
      <c r="CC39" s="1280"/>
      <c r="CD39" s="1280"/>
      <c r="CE39" s="1280"/>
      <c r="CF39" s="1280"/>
      <c r="CG39" s="1280"/>
      <c r="CH39" s="1280"/>
      <c r="CI39" s="1280"/>
      <c r="CJ39" s="1280"/>
      <c r="CK39" s="1280"/>
      <c r="CL39" s="1280"/>
      <c r="CM39" s="1280"/>
      <c r="CN39" s="1280"/>
      <c r="CO39" s="1280"/>
      <c r="CP39" s="1280"/>
      <c r="CQ39" s="1280"/>
      <c r="CR39" s="1280"/>
      <c r="CS39" s="1280"/>
      <c r="CT39" s="1280"/>
      <c r="CU39" s="1280"/>
      <c r="CV39" s="1280"/>
      <c r="CW39" s="1280"/>
      <c r="CX39" s="1280"/>
      <c r="CY39" s="1280"/>
      <c r="CZ39" s="1280"/>
      <c r="DA39" s="1280"/>
      <c r="DB39" s="1280"/>
      <c r="DC39" s="1280"/>
      <c r="DD39" s="1281"/>
    </row>
    <row r="40" spans="2:109">
      <c r="B40" s="1282"/>
      <c r="DD40" s="1282"/>
      <c r="DE40" s="1270"/>
    </row>
    <row r="41" spans="2:109" ht="17.25">
      <c r="B41" s="1283" t="s">
        <v>617</v>
      </c>
      <c r="C41" s="1273"/>
      <c r="D41" s="1273"/>
      <c r="E41" s="1273"/>
      <c r="F41" s="1273"/>
      <c r="G41" s="1273"/>
      <c r="H41" s="1273"/>
      <c r="I41" s="1273"/>
      <c r="J41" s="1273"/>
      <c r="K41" s="1273"/>
      <c r="L41" s="1273"/>
      <c r="M41" s="1273"/>
      <c r="N41" s="1273"/>
      <c r="O41" s="1273"/>
      <c r="P41" s="1273"/>
      <c r="Q41" s="1273"/>
      <c r="R41" s="1273"/>
      <c r="S41" s="1273"/>
      <c r="T41" s="1273"/>
      <c r="U41" s="1273"/>
      <c r="V41" s="1273"/>
      <c r="W41" s="1273"/>
      <c r="X41" s="1273"/>
      <c r="Y41" s="1273"/>
      <c r="Z41" s="1273"/>
      <c r="AA41" s="1273"/>
      <c r="AB41" s="1273"/>
      <c r="AC41" s="1273"/>
      <c r="AD41" s="1273"/>
      <c r="AE41" s="1273"/>
      <c r="AF41" s="1273"/>
      <c r="AG41" s="1273"/>
      <c r="AH41" s="1273"/>
      <c r="AI41" s="1273"/>
      <c r="AJ41" s="1273"/>
      <c r="AK41" s="1273"/>
      <c r="AL41" s="1273"/>
      <c r="AM41" s="1273"/>
      <c r="AN41" s="1273"/>
      <c r="AO41" s="1273"/>
      <c r="AP41" s="1273"/>
      <c r="AQ41" s="1273"/>
      <c r="AR41" s="1273"/>
      <c r="AS41" s="1273"/>
      <c r="AT41" s="1273"/>
      <c r="AU41" s="1273"/>
      <c r="AV41" s="1273"/>
      <c r="AW41" s="1273"/>
      <c r="AX41" s="1273"/>
      <c r="AY41" s="1273"/>
      <c r="AZ41" s="1273"/>
      <c r="BA41" s="1273"/>
      <c r="BB41" s="1273"/>
      <c r="BC41" s="1273"/>
      <c r="BD41" s="1273"/>
      <c r="BE41" s="1273"/>
      <c r="BF41" s="1273"/>
      <c r="BG41" s="1273"/>
      <c r="BH41" s="1273"/>
      <c r="BI41" s="1273"/>
      <c r="BJ41" s="1273"/>
      <c r="BK41" s="1273"/>
      <c r="BL41" s="1273"/>
      <c r="BM41" s="1273"/>
      <c r="BN41" s="1273"/>
      <c r="BO41" s="1273"/>
      <c r="BP41" s="1273"/>
      <c r="BQ41" s="1273"/>
      <c r="BR41" s="1273"/>
      <c r="BS41" s="1273"/>
      <c r="BT41" s="1273"/>
      <c r="BU41" s="1273"/>
      <c r="BV41" s="1273"/>
      <c r="BW41" s="1273"/>
      <c r="BX41" s="1273"/>
      <c r="BY41" s="1273"/>
      <c r="BZ41" s="1273"/>
      <c r="CA41" s="1273"/>
      <c r="CB41" s="1273"/>
      <c r="CC41" s="1273"/>
      <c r="CD41" s="1273"/>
      <c r="CE41" s="1273"/>
      <c r="CF41" s="1273"/>
      <c r="CG41" s="1273"/>
      <c r="CH41" s="1273"/>
      <c r="CI41" s="1273"/>
      <c r="CJ41" s="1273"/>
      <c r="CK41" s="1273"/>
      <c r="CL41" s="1273"/>
      <c r="CM41" s="1273"/>
      <c r="CN41" s="1273"/>
      <c r="CO41" s="1273"/>
      <c r="CP41" s="1273"/>
      <c r="CQ41" s="1273"/>
      <c r="CR41" s="1273"/>
      <c r="CS41" s="1273"/>
      <c r="CT41" s="1273"/>
      <c r="CU41" s="1273"/>
      <c r="CV41" s="1273"/>
      <c r="CW41" s="1273"/>
      <c r="CX41" s="1273"/>
      <c r="CY41" s="1273"/>
      <c r="CZ41" s="1273"/>
      <c r="DA41" s="1273"/>
      <c r="DB41" s="1273"/>
      <c r="DC41" s="1273"/>
      <c r="DD41" s="1275"/>
    </row>
    <row r="42" spans="2:109">
      <c r="B42" s="1277"/>
      <c r="G42" s="1284"/>
      <c r="I42" s="1285"/>
      <c r="J42" s="1285"/>
      <c r="K42" s="1285"/>
      <c r="AM42" s="1284"/>
      <c r="AN42" s="1284" t="s">
        <v>618</v>
      </c>
      <c r="AP42" s="1285"/>
      <c r="AQ42" s="1285"/>
      <c r="AR42" s="1285"/>
      <c r="AY42" s="1284"/>
      <c r="BA42" s="1285"/>
      <c r="BB42" s="1285"/>
      <c r="BC42" s="1285"/>
      <c r="BK42" s="1284"/>
      <c r="BM42" s="1285"/>
      <c r="BN42" s="1285"/>
      <c r="BO42" s="1285"/>
      <c r="BW42" s="1284"/>
      <c r="BY42" s="1285"/>
      <c r="BZ42" s="1285"/>
      <c r="CA42" s="1285"/>
      <c r="CI42" s="1284"/>
      <c r="CK42" s="1285"/>
      <c r="CL42" s="1285"/>
      <c r="CM42" s="1285"/>
      <c r="CU42" s="1284"/>
      <c r="CW42" s="1285"/>
      <c r="CX42" s="1285"/>
      <c r="CY42" s="1285"/>
    </row>
    <row r="43" spans="2:109" ht="13.5" customHeight="1">
      <c r="B43" s="1277"/>
      <c r="AN43" s="1286" t="s">
        <v>619</v>
      </c>
      <c r="AO43" s="1287"/>
      <c r="AP43" s="1287"/>
      <c r="AQ43" s="1287"/>
      <c r="AR43" s="1287"/>
      <c r="AS43" s="1287"/>
      <c r="AT43" s="1287"/>
      <c r="AU43" s="1287"/>
      <c r="AV43" s="1287"/>
      <c r="AW43" s="1287"/>
      <c r="AX43" s="1287"/>
      <c r="AY43" s="1287"/>
      <c r="AZ43" s="1287"/>
      <c r="BA43" s="1287"/>
      <c r="BB43" s="1287"/>
      <c r="BC43" s="1287"/>
      <c r="BD43" s="1287"/>
      <c r="BE43" s="1287"/>
      <c r="BF43" s="1287"/>
      <c r="BG43" s="1287"/>
      <c r="BH43" s="1287"/>
      <c r="BI43" s="1287"/>
      <c r="BJ43" s="1287"/>
      <c r="BK43" s="1287"/>
      <c r="BL43" s="1287"/>
      <c r="BM43" s="1287"/>
      <c r="BN43" s="1287"/>
      <c r="BO43" s="1287"/>
      <c r="BP43" s="1287"/>
      <c r="BQ43" s="1287"/>
      <c r="BR43" s="1287"/>
      <c r="BS43" s="1287"/>
      <c r="BT43" s="1287"/>
      <c r="BU43" s="1287"/>
      <c r="BV43" s="1287"/>
      <c r="BW43" s="1287"/>
      <c r="BX43" s="1287"/>
      <c r="BY43" s="1287"/>
      <c r="BZ43" s="1287"/>
      <c r="CA43" s="1287"/>
      <c r="CB43" s="1287"/>
      <c r="CC43" s="1287"/>
      <c r="CD43" s="1287"/>
      <c r="CE43" s="1287"/>
      <c r="CF43" s="1287"/>
      <c r="CG43" s="1287"/>
      <c r="CH43" s="1287"/>
      <c r="CI43" s="1287"/>
      <c r="CJ43" s="1287"/>
      <c r="CK43" s="1287"/>
      <c r="CL43" s="1287"/>
      <c r="CM43" s="1287"/>
      <c r="CN43" s="1287"/>
      <c r="CO43" s="1287"/>
      <c r="CP43" s="1287"/>
      <c r="CQ43" s="1287"/>
      <c r="CR43" s="1287"/>
      <c r="CS43" s="1287"/>
      <c r="CT43" s="1287"/>
      <c r="CU43" s="1287"/>
      <c r="CV43" s="1287"/>
      <c r="CW43" s="1287"/>
      <c r="CX43" s="1287"/>
      <c r="CY43" s="1287"/>
      <c r="CZ43" s="1287"/>
      <c r="DA43" s="1287"/>
      <c r="DB43" s="1287"/>
      <c r="DC43" s="1288"/>
    </row>
    <row r="44" spans="2:109">
      <c r="B44" s="1277"/>
      <c r="AN44" s="1289"/>
      <c r="AO44" s="1290"/>
      <c r="AP44" s="1290"/>
      <c r="AQ44" s="1290"/>
      <c r="AR44" s="1290"/>
      <c r="AS44" s="1290"/>
      <c r="AT44" s="1290"/>
      <c r="AU44" s="1290"/>
      <c r="AV44" s="1290"/>
      <c r="AW44" s="1290"/>
      <c r="AX44" s="1290"/>
      <c r="AY44" s="1290"/>
      <c r="AZ44" s="1290"/>
      <c r="BA44" s="1290"/>
      <c r="BB44" s="1290"/>
      <c r="BC44" s="1290"/>
      <c r="BD44" s="1290"/>
      <c r="BE44" s="1290"/>
      <c r="BF44" s="1290"/>
      <c r="BG44" s="1290"/>
      <c r="BH44" s="1290"/>
      <c r="BI44" s="1290"/>
      <c r="BJ44" s="1290"/>
      <c r="BK44" s="1290"/>
      <c r="BL44" s="1290"/>
      <c r="BM44" s="1290"/>
      <c r="BN44" s="1290"/>
      <c r="BO44" s="1290"/>
      <c r="BP44" s="1290"/>
      <c r="BQ44" s="1290"/>
      <c r="BR44" s="1290"/>
      <c r="BS44" s="1290"/>
      <c r="BT44" s="1290"/>
      <c r="BU44" s="1290"/>
      <c r="BV44" s="1290"/>
      <c r="BW44" s="1290"/>
      <c r="BX44" s="1290"/>
      <c r="BY44" s="1290"/>
      <c r="BZ44" s="1290"/>
      <c r="CA44" s="1290"/>
      <c r="CB44" s="1290"/>
      <c r="CC44" s="1290"/>
      <c r="CD44" s="1290"/>
      <c r="CE44" s="1290"/>
      <c r="CF44" s="1290"/>
      <c r="CG44" s="1290"/>
      <c r="CH44" s="1290"/>
      <c r="CI44" s="1290"/>
      <c r="CJ44" s="1290"/>
      <c r="CK44" s="1290"/>
      <c r="CL44" s="1290"/>
      <c r="CM44" s="1290"/>
      <c r="CN44" s="1290"/>
      <c r="CO44" s="1290"/>
      <c r="CP44" s="1290"/>
      <c r="CQ44" s="1290"/>
      <c r="CR44" s="1290"/>
      <c r="CS44" s="1290"/>
      <c r="CT44" s="1290"/>
      <c r="CU44" s="1290"/>
      <c r="CV44" s="1290"/>
      <c r="CW44" s="1290"/>
      <c r="CX44" s="1290"/>
      <c r="CY44" s="1290"/>
      <c r="CZ44" s="1290"/>
      <c r="DA44" s="1290"/>
      <c r="DB44" s="1290"/>
      <c r="DC44" s="1291"/>
    </row>
    <row r="45" spans="2:109">
      <c r="B45" s="1277"/>
      <c r="AN45" s="1289"/>
      <c r="AO45" s="1290"/>
      <c r="AP45" s="1290"/>
      <c r="AQ45" s="1290"/>
      <c r="AR45" s="1290"/>
      <c r="AS45" s="1290"/>
      <c r="AT45" s="1290"/>
      <c r="AU45" s="1290"/>
      <c r="AV45" s="1290"/>
      <c r="AW45" s="1290"/>
      <c r="AX45" s="1290"/>
      <c r="AY45" s="1290"/>
      <c r="AZ45" s="1290"/>
      <c r="BA45" s="1290"/>
      <c r="BB45" s="1290"/>
      <c r="BC45" s="1290"/>
      <c r="BD45" s="1290"/>
      <c r="BE45" s="1290"/>
      <c r="BF45" s="1290"/>
      <c r="BG45" s="1290"/>
      <c r="BH45" s="1290"/>
      <c r="BI45" s="1290"/>
      <c r="BJ45" s="1290"/>
      <c r="BK45" s="1290"/>
      <c r="BL45" s="1290"/>
      <c r="BM45" s="1290"/>
      <c r="BN45" s="1290"/>
      <c r="BO45" s="1290"/>
      <c r="BP45" s="1290"/>
      <c r="BQ45" s="1290"/>
      <c r="BR45" s="1290"/>
      <c r="BS45" s="1290"/>
      <c r="BT45" s="1290"/>
      <c r="BU45" s="1290"/>
      <c r="BV45" s="1290"/>
      <c r="BW45" s="1290"/>
      <c r="BX45" s="1290"/>
      <c r="BY45" s="1290"/>
      <c r="BZ45" s="1290"/>
      <c r="CA45" s="1290"/>
      <c r="CB45" s="1290"/>
      <c r="CC45" s="1290"/>
      <c r="CD45" s="1290"/>
      <c r="CE45" s="1290"/>
      <c r="CF45" s="1290"/>
      <c r="CG45" s="1290"/>
      <c r="CH45" s="1290"/>
      <c r="CI45" s="1290"/>
      <c r="CJ45" s="1290"/>
      <c r="CK45" s="1290"/>
      <c r="CL45" s="1290"/>
      <c r="CM45" s="1290"/>
      <c r="CN45" s="1290"/>
      <c r="CO45" s="1290"/>
      <c r="CP45" s="1290"/>
      <c r="CQ45" s="1290"/>
      <c r="CR45" s="1290"/>
      <c r="CS45" s="1290"/>
      <c r="CT45" s="1290"/>
      <c r="CU45" s="1290"/>
      <c r="CV45" s="1290"/>
      <c r="CW45" s="1290"/>
      <c r="CX45" s="1290"/>
      <c r="CY45" s="1290"/>
      <c r="CZ45" s="1290"/>
      <c r="DA45" s="1290"/>
      <c r="DB45" s="1290"/>
      <c r="DC45" s="1291"/>
    </row>
    <row r="46" spans="2:109">
      <c r="B46" s="1277"/>
      <c r="AN46" s="1289"/>
      <c r="AO46" s="1290"/>
      <c r="AP46" s="1290"/>
      <c r="AQ46" s="1290"/>
      <c r="AR46" s="1290"/>
      <c r="AS46" s="1290"/>
      <c r="AT46" s="1290"/>
      <c r="AU46" s="1290"/>
      <c r="AV46" s="1290"/>
      <c r="AW46" s="1290"/>
      <c r="AX46" s="1290"/>
      <c r="AY46" s="1290"/>
      <c r="AZ46" s="1290"/>
      <c r="BA46" s="1290"/>
      <c r="BB46" s="1290"/>
      <c r="BC46" s="1290"/>
      <c r="BD46" s="1290"/>
      <c r="BE46" s="1290"/>
      <c r="BF46" s="1290"/>
      <c r="BG46" s="1290"/>
      <c r="BH46" s="1290"/>
      <c r="BI46" s="1290"/>
      <c r="BJ46" s="1290"/>
      <c r="BK46" s="1290"/>
      <c r="BL46" s="1290"/>
      <c r="BM46" s="1290"/>
      <c r="BN46" s="1290"/>
      <c r="BO46" s="1290"/>
      <c r="BP46" s="1290"/>
      <c r="BQ46" s="1290"/>
      <c r="BR46" s="1290"/>
      <c r="BS46" s="1290"/>
      <c r="BT46" s="1290"/>
      <c r="BU46" s="1290"/>
      <c r="BV46" s="1290"/>
      <c r="BW46" s="1290"/>
      <c r="BX46" s="1290"/>
      <c r="BY46" s="1290"/>
      <c r="BZ46" s="1290"/>
      <c r="CA46" s="1290"/>
      <c r="CB46" s="1290"/>
      <c r="CC46" s="1290"/>
      <c r="CD46" s="1290"/>
      <c r="CE46" s="1290"/>
      <c r="CF46" s="1290"/>
      <c r="CG46" s="1290"/>
      <c r="CH46" s="1290"/>
      <c r="CI46" s="1290"/>
      <c r="CJ46" s="1290"/>
      <c r="CK46" s="1290"/>
      <c r="CL46" s="1290"/>
      <c r="CM46" s="1290"/>
      <c r="CN46" s="1290"/>
      <c r="CO46" s="1290"/>
      <c r="CP46" s="1290"/>
      <c r="CQ46" s="1290"/>
      <c r="CR46" s="1290"/>
      <c r="CS46" s="1290"/>
      <c r="CT46" s="1290"/>
      <c r="CU46" s="1290"/>
      <c r="CV46" s="1290"/>
      <c r="CW46" s="1290"/>
      <c r="CX46" s="1290"/>
      <c r="CY46" s="1290"/>
      <c r="CZ46" s="1290"/>
      <c r="DA46" s="1290"/>
      <c r="DB46" s="1290"/>
      <c r="DC46" s="1291"/>
    </row>
    <row r="47" spans="2:109">
      <c r="B47" s="1277"/>
      <c r="AN47" s="1292"/>
      <c r="AO47" s="1293"/>
      <c r="AP47" s="1293"/>
      <c r="AQ47" s="1293"/>
      <c r="AR47" s="1293"/>
      <c r="AS47" s="1293"/>
      <c r="AT47" s="1293"/>
      <c r="AU47" s="1293"/>
      <c r="AV47" s="1293"/>
      <c r="AW47" s="1293"/>
      <c r="AX47" s="1293"/>
      <c r="AY47" s="1293"/>
      <c r="AZ47" s="1293"/>
      <c r="BA47" s="1293"/>
      <c r="BB47" s="1293"/>
      <c r="BC47" s="1293"/>
      <c r="BD47" s="1293"/>
      <c r="BE47" s="1293"/>
      <c r="BF47" s="1293"/>
      <c r="BG47" s="1293"/>
      <c r="BH47" s="1293"/>
      <c r="BI47" s="1293"/>
      <c r="BJ47" s="1293"/>
      <c r="BK47" s="1293"/>
      <c r="BL47" s="1293"/>
      <c r="BM47" s="1293"/>
      <c r="BN47" s="1293"/>
      <c r="BO47" s="1293"/>
      <c r="BP47" s="1293"/>
      <c r="BQ47" s="1293"/>
      <c r="BR47" s="1293"/>
      <c r="BS47" s="1293"/>
      <c r="BT47" s="1293"/>
      <c r="BU47" s="1293"/>
      <c r="BV47" s="1293"/>
      <c r="BW47" s="1293"/>
      <c r="BX47" s="1293"/>
      <c r="BY47" s="1293"/>
      <c r="BZ47" s="1293"/>
      <c r="CA47" s="1293"/>
      <c r="CB47" s="1293"/>
      <c r="CC47" s="1293"/>
      <c r="CD47" s="1293"/>
      <c r="CE47" s="1293"/>
      <c r="CF47" s="1293"/>
      <c r="CG47" s="1293"/>
      <c r="CH47" s="1293"/>
      <c r="CI47" s="1293"/>
      <c r="CJ47" s="1293"/>
      <c r="CK47" s="1293"/>
      <c r="CL47" s="1293"/>
      <c r="CM47" s="1293"/>
      <c r="CN47" s="1293"/>
      <c r="CO47" s="1293"/>
      <c r="CP47" s="1293"/>
      <c r="CQ47" s="1293"/>
      <c r="CR47" s="1293"/>
      <c r="CS47" s="1293"/>
      <c r="CT47" s="1293"/>
      <c r="CU47" s="1293"/>
      <c r="CV47" s="1293"/>
      <c r="CW47" s="1293"/>
      <c r="CX47" s="1293"/>
      <c r="CY47" s="1293"/>
      <c r="CZ47" s="1293"/>
      <c r="DA47" s="1293"/>
      <c r="DB47" s="1293"/>
      <c r="DC47" s="1294"/>
    </row>
    <row r="48" spans="2:109">
      <c r="B48" s="1277"/>
      <c r="H48" s="1295"/>
      <c r="I48" s="1295"/>
      <c r="J48" s="1295"/>
      <c r="AN48" s="1295"/>
      <c r="AO48" s="1295"/>
      <c r="AP48" s="1295"/>
      <c r="AZ48" s="1295"/>
      <c r="BA48" s="1295"/>
      <c r="BB48" s="1295"/>
      <c r="BL48" s="1295"/>
      <c r="BM48" s="1295"/>
      <c r="BN48" s="1295"/>
      <c r="BX48" s="1295"/>
      <c r="BY48" s="1295"/>
      <c r="BZ48" s="1295"/>
      <c r="CJ48" s="1295"/>
      <c r="CK48" s="1295"/>
      <c r="CL48" s="1295"/>
      <c r="CV48" s="1295"/>
      <c r="CW48" s="1295"/>
      <c r="CX48" s="1295"/>
    </row>
    <row r="49" spans="1:109">
      <c r="B49" s="1277"/>
      <c r="AN49" s="1270" t="s">
        <v>620</v>
      </c>
    </row>
    <row r="50" spans="1:109">
      <c r="B50" s="1277"/>
      <c r="G50" s="1296"/>
      <c r="H50" s="1296"/>
      <c r="I50" s="1296"/>
      <c r="J50" s="1296"/>
      <c r="K50" s="1297"/>
      <c r="L50" s="1297"/>
      <c r="M50" s="1298"/>
      <c r="N50" s="1298"/>
      <c r="AN50" s="1299"/>
      <c r="AO50" s="1300"/>
      <c r="AP50" s="1300"/>
      <c r="AQ50" s="1300"/>
      <c r="AR50" s="1300"/>
      <c r="AS50" s="1300"/>
      <c r="AT50" s="1300"/>
      <c r="AU50" s="1300"/>
      <c r="AV50" s="1300"/>
      <c r="AW50" s="1300"/>
      <c r="AX50" s="1300"/>
      <c r="AY50" s="1300"/>
      <c r="AZ50" s="1300"/>
      <c r="BA50" s="1300"/>
      <c r="BB50" s="1300"/>
      <c r="BC50" s="1300"/>
      <c r="BD50" s="1300"/>
      <c r="BE50" s="1300"/>
      <c r="BF50" s="1300"/>
      <c r="BG50" s="1300"/>
      <c r="BH50" s="1300"/>
      <c r="BI50" s="1300"/>
      <c r="BJ50" s="1300"/>
      <c r="BK50" s="1300"/>
      <c r="BL50" s="1300"/>
      <c r="BM50" s="1300"/>
      <c r="BN50" s="1300"/>
      <c r="BO50" s="1301"/>
      <c r="BP50" s="1302" t="s">
        <v>563</v>
      </c>
      <c r="BQ50" s="1302"/>
      <c r="BR50" s="1302"/>
      <c r="BS50" s="1302"/>
      <c r="BT50" s="1302"/>
      <c r="BU50" s="1302"/>
      <c r="BV50" s="1302"/>
      <c r="BW50" s="1302"/>
      <c r="BX50" s="1302" t="s">
        <v>564</v>
      </c>
      <c r="BY50" s="1302"/>
      <c r="BZ50" s="1302"/>
      <c r="CA50" s="1302"/>
      <c r="CB50" s="1302"/>
      <c r="CC50" s="1302"/>
      <c r="CD50" s="1302"/>
      <c r="CE50" s="1302"/>
      <c r="CF50" s="1302" t="s">
        <v>565</v>
      </c>
      <c r="CG50" s="1302"/>
      <c r="CH50" s="1302"/>
      <c r="CI50" s="1302"/>
      <c r="CJ50" s="1302"/>
      <c r="CK50" s="1302"/>
      <c r="CL50" s="1302"/>
      <c r="CM50" s="1302"/>
      <c r="CN50" s="1302" t="s">
        <v>566</v>
      </c>
      <c r="CO50" s="1302"/>
      <c r="CP50" s="1302"/>
      <c r="CQ50" s="1302"/>
      <c r="CR50" s="1302"/>
      <c r="CS50" s="1302"/>
      <c r="CT50" s="1302"/>
      <c r="CU50" s="1302"/>
      <c r="CV50" s="1302" t="s">
        <v>567</v>
      </c>
      <c r="CW50" s="1302"/>
      <c r="CX50" s="1302"/>
      <c r="CY50" s="1302"/>
      <c r="CZ50" s="1302"/>
      <c r="DA50" s="1302"/>
      <c r="DB50" s="1302"/>
      <c r="DC50" s="1302"/>
    </row>
    <row r="51" spans="1:109" ht="13.5" customHeight="1">
      <c r="B51" s="1277"/>
      <c r="G51" s="1303"/>
      <c r="H51" s="1303"/>
      <c r="I51" s="1304"/>
      <c r="J51" s="1304"/>
      <c r="K51" s="1305"/>
      <c r="L51" s="1305"/>
      <c r="M51" s="1305"/>
      <c r="N51" s="1305"/>
      <c r="AM51" s="1295"/>
      <c r="AN51" s="1306" t="s">
        <v>621</v>
      </c>
      <c r="AO51" s="1306"/>
      <c r="AP51" s="1306"/>
      <c r="AQ51" s="1306"/>
      <c r="AR51" s="1306"/>
      <c r="AS51" s="1306"/>
      <c r="AT51" s="1306"/>
      <c r="AU51" s="1306"/>
      <c r="AV51" s="1306"/>
      <c r="AW51" s="1306"/>
      <c r="AX51" s="1306"/>
      <c r="AY51" s="1306"/>
      <c r="AZ51" s="1306"/>
      <c r="BA51" s="1306"/>
      <c r="BB51" s="1306" t="s">
        <v>622</v>
      </c>
      <c r="BC51" s="1306"/>
      <c r="BD51" s="1306"/>
      <c r="BE51" s="1306"/>
      <c r="BF51" s="1306"/>
      <c r="BG51" s="1306"/>
      <c r="BH51" s="1306"/>
      <c r="BI51" s="1306"/>
      <c r="BJ51" s="1306"/>
      <c r="BK51" s="1306"/>
      <c r="BL51" s="1306"/>
      <c r="BM51" s="1306"/>
      <c r="BN51" s="1306"/>
      <c r="BO51" s="1306"/>
      <c r="BP51" s="1307"/>
      <c r="BQ51" s="1308"/>
      <c r="BR51" s="1308"/>
      <c r="BS51" s="1308"/>
      <c r="BT51" s="1308"/>
      <c r="BU51" s="1308"/>
      <c r="BV51" s="1308"/>
      <c r="BW51" s="1308"/>
      <c r="BX51" s="1308">
        <v>20</v>
      </c>
      <c r="BY51" s="1308"/>
      <c r="BZ51" s="1308"/>
      <c r="CA51" s="1308"/>
      <c r="CB51" s="1308"/>
      <c r="CC51" s="1308"/>
      <c r="CD51" s="1308"/>
      <c r="CE51" s="1308"/>
      <c r="CF51" s="1308">
        <v>42.6</v>
      </c>
      <c r="CG51" s="1308"/>
      <c r="CH51" s="1308"/>
      <c r="CI51" s="1308"/>
      <c r="CJ51" s="1308"/>
      <c r="CK51" s="1308"/>
      <c r="CL51" s="1308"/>
      <c r="CM51" s="1308"/>
      <c r="CN51" s="1308">
        <v>40.700000000000003</v>
      </c>
      <c r="CO51" s="1308"/>
      <c r="CP51" s="1308"/>
      <c r="CQ51" s="1308"/>
      <c r="CR51" s="1308"/>
      <c r="CS51" s="1308"/>
      <c r="CT51" s="1308"/>
      <c r="CU51" s="1308"/>
      <c r="CV51" s="1307"/>
      <c r="CW51" s="1308"/>
      <c r="CX51" s="1308"/>
      <c r="CY51" s="1308"/>
      <c r="CZ51" s="1308"/>
      <c r="DA51" s="1308"/>
      <c r="DB51" s="1308"/>
      <c r="DC51" s="1308"/>
    </row>
    <row r="52" spans="1:109">
      <c r="B52" s="1277"/>
      <c r="G52" s="1303"/>
      <c r="H52" s="1303"/>
      <c r="I52" s="1304"/>
      <c r="J52" s="1304"/>
      <c r="K52" s="1305"/>
      <c r="L52" s="1305"/>
      <c r="M52" s="1305"/>
      <c r="N52" s="1305"/>
      <c r="AM52" s="1295"/>
      <c r="AN52" s="1306"/>
      <c r="AO52" s="1306"/>
      <c r="AP52" s="1306"/>
      <c r="AQ52" s="1306"/>
      <c r="AR52" s="1306"/>
      <c r="AS52" s="1306"/>
      <c r="AT52" s="1306"/>
      <c r="AU52" s="1306"/>
      <c r="AV52" s="1306"/>
      <c r="AW52" s="1306"/>
      <c r="AX52" s="1306"/>
      <c r="AY52" s="1306"/>
      <c r="AZ52" s="1306"/>
      <c r="BA52" s="1306"/>
      <c r="BB52" s="1306"/>
      <c r="BC52" s="1306"/>
      <c r="BD52" s="1306"/>
      <c r="BE52" s="1306"/>
      <c r="BF52" s="1306"/>
      <c r="BG52" s="1306"/>
      <c r="BH52" s="1306"/>
      <c r="BI52" s="1306"/>
      <c r="BJ52" s="1306"/>
      <c r="BK52" s="1306"/>
      <c r="BL52" s="1306"/>
      <c r="BM52" s="1306"/>
      <c r="BN52" s="1306"/>
      <c r="BO52" s="1306"/>
      <c r="BP52" s="1308"/>
      <c r="BQ52" s="1308"/>
      <c r="BR52" s="1308"/>
      <c r="BS52" s="1308"/>
      <c r="BT52" s="1308"/>
      <c r="BU52" s="1308"/>
      <c r="BV52" s="1308"/>
      <c r="BW52" s="1308"/>
      <c r="BX52" s="1308"/>
      <c r="BY52" s="1308"/>
      <c r="BZ52" s="1308"/>
      <c r="CA52" s="1308"/>
      <c r="CB52" s="1308"/>
      <c r="CC52" s="1308"/>
      <c r="CD52" s="1308"/>
      <c r="CE52" s="1308"/>
      <c r="CF52" s="1308"/>
      <c r="CG52" s="1308"/>
      <c r="CH52" s="1308"/>
      <c r="CI52" s="1308"/>
      <c r="CJ52" s="1308"/>
      <c r="CK52" s="1308"/>
      <c r="CL52" s="1308"/>
      <c r="CM52" s="1308"/>
      <c r="CN52" s="1308"/>
      <c r="CO52" s="1308"/>
      <c r="CP52" s="1308"/>
      <c r="CQ52" s="1308"/>
      <c r="CR52" s="1308"/>
      <c r="CS52" s="1308"/>
      <c r="CT52" s="1308"/>
      <c r="CU52" s="1308"/>
      <c r="CV52" s="1308"/>
      <c r="CW52" s="1308"/>
      <c r="CX52" s="1308"/>
      <c r="CY52" s="1308"/>
      <c r="CZ52" s="1308"/>
      <c r="DA52" s="1308"/>
      <c r="DB52" s="1308"/>
      <c r="DC52" s="1308"/>
    </row>
    <row r="53" spans="1:109">
      <c r="A53" s="1285"/>
      <c r="B53" s="1277"/>
      <c r="G53" s="1303"/>
      <c r="H53" s="1303"/>
      <c r="I53" s="1296"/>
      <c r="J53" s="1296"/>
      <c r="K53" s="1305"/>
      <c r="L53" s="1305"/>
      <c r="M53" s="1305"/>
      <c r="N53" s="1305"/>
      <c r="AM53" s="1295"/>
      <c r="AN53" s="1306"/>
      <c r="AO53" s="1306"/>
      <c r="AP53" s="1306"/>
      <c r="AQ53" s="1306"/>
      <c r="AR53" s="1306"/>
      <c r="AS53" s="1306"/>
      <c r="AT53" s="1306"/>
      <c r="AU53" s="1306"/>
      <c r="AV53" s="1306"/>
      <c r="AW53" s="1306"/>
      <c r="AX53" s="1306"/>
      <c r="AY53" s="1306"/>
      <c r="AZ53" s="1306"/>
      <c r="BA53" s="1306"/>
      <c r="BB53" s="1306" t="s">
        <v>623</v>
      </c>
      <c r="BC53" s="1306"/>
      <c r="BD53" s="1306"/>
      <c r="BE53" s="1306"/>
      <c r="BF53" s="1306"/>
      <c r="BG53" s="1306"/>
      <c r="BH53" s="1306"/>
      <c r="BI53" s="1306"/>
      <c r="BJ53" s="1306"/>
      <c r="BK53" s="1306"/>
      <c r="BL53" s="1306"/>
      <c r="BM53" s="1306"/>
      <c r="BN53" s="1306"/>
      <c r="BO53" s="1306"/>
      <c r="BP53" s="1307"/>
      <c r="BQ53" s="1308"/>
      <c r="BR53" s="1308"/>
      <c r="BS53" s="1308"/>
      <c r="BT53" s="1308"/>
      <c r="BU53" s="1308"/>
      <c r="BV53" s="1308"/>
      <c r="BW53" s="1308"/>
      <c r="BX53" s="1308">
        <v>73</v>
      </c>
      <c r="BY53" s="1308"/>
      <c r="BZ53" s="1308"/>
      <c r="CA53" s="1308"/>
      <c r="CB53" s="1308"/>
      <c r="CC53" s="1308"/>
      <c r="CD53" s="1308"/>
      <c r="CE53" s="1308"/>
      <c r="CF53" s="1308">
        <v>74.2</v>
      </c>
      <c r="CG53" s="1308"/>
      <c r="CH53" s="1308"/>
      <c r="CI53" s="1308"/>
      <c r="CJ53" s="1308"/>
      <c r="CK53" s="1308"/>
      <c r="CL53" s="1308"/>
      <c r="CM53" s="1308"/>
      <c r="CN53" s="1308">
        <v>75.599999999999994</v>
      </c>
      <c r="CO53" s="1308"/>
      <c r="CP53" s="1308"/>
      <c r="CQ53" s="1308"/>
      <c r="CR53" s="1308"/>
      <c r="CS53" s="1308"/>
      <c r="CT53" s="1308"/>
      <c r="CU53" s="1308"/>
      <c r="CV53" s="1307"/>
      <c r="CW53" s="1308"/>
      <c r="CX53" s="1308"/>
      <c r="CY53" s="1308"/>
      <c r="CZ53" s="1308"/>
      <c r="DA53" s="1308"/>
      <c r="DB53" s="1308"/>
      <c r="DC53" s="1308"/>
    </row>
    <row r="54" spans="1:109">
      <c r="A54" s="1285"/>
      <c r="B54" s="1277"/>
      <c r="G54" s="1303"/>
      <c r="H54" s="1303"/>
      <c r="I54" s="1296"/>
      <c r="J54" s="1296"/>
      <c r="K54" s="1305"/>
      <c r="L54" s="1305"/>
      <c r="M54" s="1305"/>
      <c r="N54" s="1305"/>
      <c r="AM54" s="1295"/>
      <c r="AN54" s="1306"/>
      <c r="AO54" s="1306"/>
      <c r="AP54" s="1306"/>
      <c r="AQ54" s="1306"/>
      <c r="AR54" s="1306"/>
      <c r="AS54" s="1306"/>
      <c r="AT54" s="1306"/>
      <c r="AU54" s="1306"/>
      <c r="AV54" s="1306"/>
      <c r="AW54" s="1306"/>
      <c r="AX54" s="1306"/>
      <c r="AY54" s="1306"/>
      <c r="AZ54" s="1306"/>
      <c r="BA54" s="1306"/>
      <c r="BB54" s="1306"/>
      <c r="BC54" s="1306"/>
      <c r="BD54" s="1306"/>
      <c r="BE54" s="1306"/>
      <c r="BF54" s="1306"/>
      <c r="BG54" s="1306"/>
      <c r="BH54" s="1306"/>
      <c r="BI54" s="1306"/>
      <c r="BJ54" s="1306"/>
      <c r="BK54" s="1306"/>
      <c r="BL54" s="1306"/>
      <c r="BM54" s="1306"/>
      <c r="BN54" s="1306"/>
      <c r="BO54" s="1306"/>
      <c r="BP54" s="1308"/>
      <c r="BQ54" s="1308"/>
      <c r="BR54" s="1308"/>
      <c r="BS54" s="1308"/>
      <c r="BT54" s="1308"/>
      <c r="BU54" s="1308"/>
      <c r="BV54" s="1308"/>
      <c r="BW54" s="1308"/>
      <c r="BX54" s="1308"/>
      <c r="BY54" s="1308"/>
      <c r="BZ54" s="1308"/>
      <c r="CA54" s="1308"/>
      <c r="CB54" s="1308"/>
      <c r="CC54" s="1308"/>
      <c r="CD54" s="1308"/>
      <c r="CE54" s="1308"/>
      <c r="CF54" s="1308"/>
      <c r="CG54" s="1308"/>
      <c r="CH54" s="1308"/>
      <c r="CI54" s="1308"/>
      <c r="CJ54" s="1308"/>
      <c r="CK54" s="1308"/>
      <c r="CL54" s="1308"/>
      <c r="CM54" s="1308"/>
      <c r="CN54" s="1308"/>
      <c r="CO54" s="1308"/>
      <c r="CP54" s="1308"/>
      <c r="CQ54" s="1308"/>
      <c r="CR54" s="1308"/>
      <c r="CS54" s="1308"/>
      <c r="CT54" s="1308"/>
      <c r="CU54" s="1308"/>
      <c r="CV54" s="1308"/>
      <c r="CW54" s="1308"/>
      <c r="CX54" s="1308"/>
      <c r="CY54" s="1308"/>
      <c r="CZ54" s="1308"/>
      <c r="DA54" s="1308"/>
      <c r="DB54" s="1308"/>
      <c r="DC54" s="1308"/>
    </row>
    <row r="55" spans="1:109">
      <c r="A55" s="1285"/>
      <c r="B55" s="1277"/>
      <c r="G55" s="1296"/>
      <c r="H55" s="1296"/>
      <c r="I55" s="1296"/>
      <c r="J55" s="1296"/>
      <c r="K55" s="1305"/>
      <c r="L55" s="1305"/>
      <c r="M55" s="1305"/>
      <c r="N55" s="1305"/>
      <c r="AN55" s="1302" t="s">
        <v>624</v>
      </c>
      <c r="AO55" s="1302"/>
      <c r="AP55" s="1302"/>
      <c r="AQ55" s="1302"/>
      <c r="AR55" s="1302"/>
      <c r="AS55" s="1302"/>
      <c r="AT55" s="1302"/>
      <c r="AU55" s="1302"/>
      <c r="AV55" s="1302"/>
      <c r="AW55" s="1302"/>
      <c r="AX55" s="1302"/>
      <c r="AY55" s="1302"/>
      <c r="AZ55" s="1302"/>
      <c r="BA55" s="1302"/>
      <c r="BB55" s="1306" t="s">
        <v>622</v>
      </c>
      <c r="BC55" s="1306"/>
      <c r="BD55" s="1306"/>
      <c r="BE55" s="1306"/>
      <c r="BF55" s="1306"/>
      <c r="BG55" s="1306"/>
      <c r="BH55" s="1306"/>
      <c r="BI55" s="1306"/>
      <c r="BJ55" s="1306"/>
      <c r="BK55" s="1306"/>
      <c r="BL55" s="1306"/>
      <c r="BM55" s="1306"/>
      <c r="BN55" s="1306"/>
      <c r="BO55" s="1306"/>
      <c r="BP55" s="1307"/>
      <c r="BQ55" s="1308"/>
      <c r="BR55" s="1308"/>
      <c r="BS55" s="1308"/>
      <c r="BT55" s="1308"/>
      <c r="BU55" s="1308"/>
      <c r="BV55" s="1308"/>
      <c r="BW55" s="1308"/>
      <c r="BX55" s="1308">
        <v>20.2</v>
      </c>
      <c r="BY55" s="1308"/>
      <c r="BZ55" s="1308"/>
      <c r="CA55" s="1308"/>
      <c r="CB55" s="1308"/>
      <c r="CC55" s="1308"/>
      <c r="CD55" s="1308"/>
      <c r="CE55" s="1308"/>
      <c r="CF55" s="1308">
        <v>38.5</v>
      </c>
      <c r="CG55" s="1308"/>
      <c r="CH55" s="1308"/>
      <c r="CI55" s="1308"/>
      <c r="CJ55" s="1308"/>
      <c r="CK55" s="1308"/>
      <c r="CL55" s="1308"/>
      <c r="CM55" s="1308"/>
      <c r="CN55" s="1308">
        <v>32.799999999999997</v>
      </c>
      <c r="CO55" s="1308"/>
      <c r="CP55" s="1308"/>
      <c r="CQ55" s="1308"/>
      <c r="CR55" s="1308"/>
      <c r="CS55" s="1308"/>
      <c r="CT55" s="1308"/>
      <c r="CU55" s="1308"/>
      <c r="CV55" s="1307"/>
      <c r="CW55" s="1308"/>
      <c r="CX55" s="1308"/>
      <c r="CY55" s="1308"/>
      <c r="CZ55" s="1308"/>
      <c r="DA55" s="1308"/>
      <c r="DB55" s="1308"/>
      <c r="DC55" s="1308"/>
    </row>
    <row r="56" spans="1:109">
      <c r="A56" s="1285"/>
      <c r="B56" s="1277"/>
      <c r="G56" s="1296"/>
      <c r="H56" s="1296"/>
      <c r="I56" s="1296"/>
      <c r="J56" s="1296"/>
      <c r="K56" s="1305"/>
      <c r="L56" s="1305"/>
      <c r="M56" s="1305"/>
      <c r="N56" s="1305"/>
      <c r="AN56" s="1302"/>
      <c r="AO56" s="1302"/>
      <c r="AP56" s="1302"/>
      <c r="AQ56" s="1302"/>
      <c r="AR56" s="1302"/>
      <c r="AS56" s="1302"/>
      <c r="AT56" s="1302"/>
      <c r="AU56" s="1302"/>
      <c r="AV56" s="1302"/>
      <c r="AW56" s="1302"/>
      <c r="AX56" s="1302"/>
      <c r="AY56" s="1302"/>
      <c r="AZ56" s="1302"/>
      <c r="BA56" s="1302"/>
      <c r="BB56" s="1306"/>
      <c r="BC56" s="1306"/>
      <c r="BD56" s="1306"/>
      <c r="BE56" s="1306"/>
      <c r="BF56" s="1306"/>
      <c r="BG56" s="1306"/>
      <c r="BH56" s="1306"/>
      <c r="BI56" s="1306"/>
      <c r="BJ56" s="1306"/>
      <c r="BK56" s="1306"/>
      <c r="BL56" s="1306"/>
      <c r="BM56" s="1306"/>
      <c r="BN56" s="1306"/>
      <c r="BO56" s="1306"/>
      <c r="BP56" s="1308"/>
      <c r="BQ56" s="1308"/>
      <c r="BR56" s="1308"/>
      <c r="BS56" s="1308"/>
      <c r="BT56" s="1308"/>
      <c r="BU56" s="1308"/>
      <c r="BV56" s="1308"/>
      <c r="BW56" s="1308"/>
      <c r="BX56" s="1308"/>
      <c r="BY56" s="1308"/>
      <c r="BZ56" s="1308"/>
      <c r="CA56" s="1308"/>
      <c r="CB56" s="1308"/>
      <c r="CC56" s="1308"/>
      <c r="CD56" s="1308"/>
      <c r="CE56" s="1308"/>
      <c r="CF56" s="1308"/>
      <c r="CG56" s="1308"/>
      <c r="CH56" s="1308"/>
      <c r="CI56" s="1308"/>
      <c r="CJ56" s="1308"/>
      <c r="CK56" s="1308"/>
      <c r="CL56" s="1308"/>
      <c r="CM56" s="1308"/>
      <c r="CN56" s="1308"/>
      <c r="CO56" s="1308"/>
      <c r="CP56" s="1308"/>
      <c r="CQ56" s="1308"/>
      <c r="CR56" s="1308"/>
      <c r="CS56" s="1308"/>
      <c r="CT56" s="1308"/>
      <c r="CU56" s="1308"/>
      <c r="CV56" s="1308"/>
      <c r="CW56" s="1308"/>
      <c r="CX56" s="1308"/>
      <c r="CY56" s="1308"/>
      <c r="CZ56" s="1308"/>
      <c r="DA56" s="1308"/>
      <c r="DB56" s="1308"/>
      <c r="DC56" s="1308"/>
    </row>
    <row r="57" spans="1:109" s="1285" customFormat="1">
      <c r="B57" s="1309"/>
      <c r="G57" s="1296"/>
      <c r="H57" s="1296"/>
      <c r="I57" s="1310"/>
      <c r="J57" s="1310"/>
      <c r="K57" s="1305"/>
      <c r="L57" s="1305"/>
      <c r="M57" s="1305"/>
      <c r="N57" s="1305"/>
      <c r="AM57" s="1270"/>
      <c r="AN57" s="1302"/>
      <c r="AO57" s="1302"/>
      <c r="AP57" s="1302"/>
      <c r="AQ57" s="1302"/>
      <c r="AR57" s="1302"/>
      <c r="AS57" s="1302"/>
      <c r="AT57" s="1302"/>
      <c r="AU57" s="1302"/>
      <c r="AV57" s="1302"/>
      <c r="AW57" s="1302"/>
      <c r="AX57" s="1302"/>
      <c r="AY57" s="1302"/>
      <c r="AZ57" s="1302"/>
      <c r="BA57" s="1302"/>
      <c r="BB57" s="1306" t="s">
        <v>623</v>
      </c>
      <c r="BC57" s="1306"/>
      <c r="BD57" s="1306"/>
      <c r="BE57" s="1306"/>
      <c r="BF57" s="1306"/>
      <c r="BG57" s="1306"/>
      <c r="BH57" s="1306"/>
      <c r="BI57" s="1306"/>
      <c r="BJ57" s="1306"/>
      <c r="BK57" s="1306"/>
      <c r="BL57" s="1306"/>
      <c r="BM57" s="1306"/>
      <c r="BN57" s="1306"/>
      <c r="BO57" s="1306"/>
      <c r="BP57" s="1307"/>
      <c r="BQ57" s="1308"/>
      <c r="BR57" s="1308"/>
      <c r="BS57" s="1308"/>
      <c r="BT57" s="1308"/>
      <c r="BU57" s="1308"/>
      <c r="BV57" s="1308"/>
      <c r="BW57" s="1308"/>
      <c r="BX57" s="1308">
        <v>55.8</v>
      </c>
      <c r="BY57" s="1308"/>
      <c r="BZ57" s="1308"/>
      <c r="CA57" s="1308"/>
      <c r="CB57" s="1308"/>
      <c r="CC57" s="1308"/>
      <c r="CD57" s="1308"/>
      <c r="CE57" s="1308"/>
      <c r="CF57" s="1308">
        <v>57.6</v>
      </c>
      <c r="CG57" s="1308"/>
      <c r="CH57" s="1308"/>
      <c r="CI57" s="1308"/>
      <c r="CJ57" s="1308"/>
      <c r="CK57" s="1308"/>
      <c r="CL57" s="1308"/>
      <c r="CM57" s="1308"/>
      <c r="CN57" s="1308">
        <v>58.9</v>
      </c>
      <c r="CO57" s="1308"/>
      <c r="CP57" s="1308"/>
      <c r="CQ57" s="1308"/>
      <c r="CR57" s="1308"/>
      <c r="CS57" s="1308"/>
      <c r="CT57" s="1308"/>
      <c r="CU57" s="1308"/>
      <c r="CV57" s="1307"/>
      <c r="CW57" s="1308"/>
      <c r="CX57" s="1308"/>
      <c r="CY57" s="1308"/>
      <c r="CZ57" s="1308"/>
      <c r="DA57" s="1308"/>
      <c r="DB57" s="1308"/>
      <c r="DC57" s="1308"/>
      <c r="DD57" s="1311"/>
      <c r="DE57" s="1309"/>
    </row>
    <row r="58" spans="1:109" s="1285" customFormat="1">
      <c r="A58" s="1270"/>
      <c r="B58" s="1309"/>
      <c r="G58" s="1296"/>
      <c r="H58" s="1296"/>
      <c r="I58" s="1310"/>
      <c r="J58" s="1310"/>
      <c r="K58" s="1305"/>
      <c r="L58" s="1305"/>
      <c r="M58" s="1305"/>
      <c r="N58" s="1305"/>
      <c r="AM58" s="1270"/>
      <c r="AN58" s="1302"/>
      <c r="AO58" s="1302"/>
      <c r="AP58" s="1302"/>
      <c r="AQ58" s="1302"/>
      <c r="AR58" s="1302"/>
      <c r="AS58" s="1302"/>
      <c r="AT58" s="1302"/>
      <c r="AU58" s="1302"/>
      <c r="AV58" s="1302"/>
      <c r="AW58" s="1302"/>
      <c r="AX58" s="1302"/>
      <c r="AY58" s="1302"/>
      <c r="AZ58" s="1302"/>
      <c r="BA58" s="1302"/>
      <c r="BB58" s="1306"/>
      <c r="BC58" s="1306"/>
      <c r="BD58" s="1306"/>
      <c r="BE58" s="1306"/>
      <c r="BF58" s="1306"/>
      <c r="BG58" s="1306"/>
      <c r="BH58" s="1306"/>
      <c r="BI58" s="1306"/>
      <c r="BJ58" s="1306"/>
      <c r="BK58" s="1306"/>
      <c r="BL58" s="1306"/>
      <c r="BM58" s="1306"/>
      <c r="BN58" s="1306"/>
      <c r="BO58" s="1306"/>
      <c r="BP58" s="1308"/>
      <c r="BQ58" s="1308"/>
      <c r="BR58" s="1308"/>
      <c r="BS58" s="1308"/>
      <c r="BT58" s="1308"/>
      <c r="BU58" s="1308"/>
      <c r="BV58" s="1308"/>
      <c r="BW58" s="1308"/>
      <c r="BX58" s="1308"/>
      <c r="BY58" s="1308"/>
      <c r="BZ58" s="1308"/>
      <c r="CA58" s="1308"/>
      <c r="CB58" s="1308"/>
      <c r="CC58" s="1308"/>
      <c r="CD58" s="1308"/>
      <c r="CE58" s="1308"/>
      <c r="CF58" s="1308"/>
      <c r="CG58" s="1308"/>
      <c r="CH58" s="1308"/>
      <c r="CI58" s="1308"/>
      <c r="CJ58" s="1308"/>
      <c r="CK58" s="1308"/>
      <c r="CL58" s="1308"/>
      <c r="CM58" s="1308"/>
      <c r="CN58" s="1308"/>
      <c r="CO58" s="1308"/>
      <c r="CP58" s="1308"/>
      <c r="CQ58" s="1308"/>
      <c r="CR58" s="1308"/>
      <c r="CS58" s="1308"/>
      <c r="CT58" s="1308"/>
      <c r="CU58" s="1308"/>
      <c r="CV58" s="1308"/>
      <c r="CW58" s="1308"/>
      <c r="CX58" s="1308"/>
      <c r="CY58" s="1308"/>
      <c r="CZ58" s="1308"/>
      <c r="DA58" s="1308"/>
      <c r="DB58" s="1308"/>
      <c r="DC58" s="1308"/>
      <c r="DD58" s="1311"/>
      <c r="DE58" s="1309"/>
    </row>
    <row r="59" spans="1:109" s="1285" customFormat="1">
      <c r="A59" s="1270"/>
      <c r="B59" s="1309"/>
      <c r="K59" s="1312"/>
      <c r="L59" s="1312"/>
      <c r="M59" s="1312"/>
      <c r="N59" s="1312"/>
      <c r="AQ59" s="1312"/>
      <c r="AR59" s="1312"/>
      <c r="AS59" s="1312"/>
      <c r="AT59" s="1312"/>
      <c r="BC59" s="1312"/>
      <c r="BD59" s="1312"/>
      <c r="BE59" s="1312"/>
      <c r="BF59" s="1312"/>
      <c r="BO59" s="1312"/>
      <c r="BP59" s="1312"/>
      <c r="BQ59" s="1312"/>
      <c r="BR59" s="1312"/>
      <c r="CA59" s="1312"/>
      <c r="CB59" s="1312"/>
      <c r="CC59" s="1312"/>
      <c r="CD59" s="1312"/>
      <c r="CM59" s="1312"/>
      <c r="CN59" s="1312"/>
      <c r="CO59" s="1312"/>
      <c r="CP59" s="1312"/>
      <c r="CY59" s="1312"/>
      <c r="CZ59" s="1312"/>
      <c r="DA59" s="1312"/>
      <c r="DB59" s="1312"/>
      <c r="DC59" s="1312"/>
      <c r="DD59" s="1311"/>
      <c r="DE59" s="1309"/>
    </row>
    <row r="60" spans="1:109" s="1285" customFormat="1">
      <c r="A60" s="1270"/>
      <c r="B60" s="1309"/>
      <c r="K60" s="1312"/>
      <c r="L60" s="1312"/>
      <c r="M60" s="1312"/>
      <c r="N60" s="1312"/>
      <c r="AQ60" s="1312"/>
      <c r="AR60" s="1312"/>
      <c r="AS60" s="1312"/>
      <c r="AT60" s="1312"/>
      <c r="BC60" s="1312"/>
      <c r="BD60" s="1312"/>
      <c r="BE60" s="1312"/>
      <c r="BF60" s="1312"/>
      <c r="BO60" s="1312"/>
      <c r="BP60" s="1312"/>
      <c r="BQ60" s="1312"/>
      <c r="BR60" s="1312"/>
      <c r="CA60" s="1312"/>
      <c r="CB60" s="1312"/>
      <c r="CC60" s="1312"/>
      <c r="CD60" s="1312"/>
      <c r="CM60" s="1312"/>
      <c r="CN60" s="1312"/>
      <c r="CO60" s="1312"/>
      <c r="CP60" s="1312"/>
      <c r="CY60" s="1312"/>
      <c r="CZ60" s="1312"/>
      <c r="DA60" s="1312"/>
      <c r="DB60" s="1312"/>
      <c r="DC60" s="1312"/>
      <c r="DD60" s="1311"/>
      <c r="DE60" s="1309"/>
    </row>
    <row r="61" spans="1:109" s="1285" customFormat="1">
      <c r="A61" s="1270"/>
      <c r="B61" s="1313"/>
      <c r="C61" s="1314"/>
      <c r="D61" s="1314"/>
      <c r="E61" s="1314"/>
      <c r="F61" s="1314"/>
      <c r="G61" s="1314"/>
      <c r="H61" s="1314"/>
      <c r="I61" s="1314"/>
      <c r="J61" s="1314"/>
      <c r="K61" s="1314"/>
      <c r="L61" s="1314"/>
      <c r="M61" s="1315"/>
      <c r="N61" s="1315"/>
      <c r="O61" s="1314"/>
      <c r="P61" s="1314"/>
      <c r="Q61" s="1314"/>
      <c r="R61" s="1314"/>
      <c r="S61" s="1314"/>
      <c r="T61" s="1314"/>
      <c r="U61" s="1314"/>
      <c r="V61" s="1314"/>
      <c r="W61" s="1314"/>
      <c r="X61" s="1314"/>
      <c r="Y61" s="1314"/>
      <c r="Z61" s="1314"/>
      <c r="AA61" s="1314"/>
      <c r="AB61" s="1314"/>
      <c r="AC61" s="1314"/>
      <c r="AD61" s="1314"/>
      <c r="AE61" s="1314"/>
      <c r="AF61" s="1314"/>
      <c r="AG61" s="1314"/>
      <c r="AH61" s="1314"/>
      <c r="AI61" s="1314"/>
      <c r="AJ61" s="1314"/>
      <c r="AK61" s="1314"/>
      <c r="AL61" s="1314"/>
      <c r="AM61" s="1314"/>
      <c r="AN61" s="1314"/>
      <c r="AO61" s="1314"/>
      <c r="AP61" s="1314"/>
      <c r="AQ61" s="1314"/>
      <c r="AR61" s="1314"/>
      <c r="AS61" s="1315"/>
      <c r="AT61" s="1315"/>
      <c r="AU61" s="1314"/>
      <c r="AV61" s="1314"/>
      <c r="AW61" s="1314"/>
      <c r="AX61" s="1314"/>
      <c r="AY61" s="1314"/>
      <c r="AZ61" s="1314"/>
      <c r="BA61" s="1314"/>
      <c r="BB61" s="1314"/>
      <c r="BC61" s="1314"/>
      <c r="BD61" s="1314"/>
      <c r="BE61" s="1315"/>
      <c r="BF61" s="1315"/>
      <c r="BG61" s="1314"/>
      <c r="BH61" s="1314"/>
      <c r="BI61" s="1314"/>
      <c r="BJ61" s="1314"/>
      <c r="BK61" s="1314"/>
      <c r="BL61" s="1314"/>
      <c r="BM61" s="1314"/>
      <c r="BN61" s="1314"/>
      <c r="BO61" s="1314"/>
      <c r="BP61" s="1314"/>
      <c r="BQ61" s="1315"/>
      <c r="BR61" s="1315"/>
      <c r="BS61" s="1314"/>
      <c r="BT61" s="1314"/>
      <c r="BU61" s="1314"/>
      <c r="BV61" s="1314"/>
      <c r="BW61" s="1314"/>
      <c r="BX61" s="1314"/>
      <c r="BY61" s="1314"/>
      <c r="BZ61" s="1314"/>
      <c r="CA61" s="1314"/>
      <c r="CB61" s="1314"/>
      <c r="CC61" s="1315"/>
      <c r="CD61" s="1315"/>
      <c r="CE61" s="1314"/>
      <c r="CF61" s="1314"/>
      <c r="CG61" s="1314"/>
      <c r="CH61" s="1314"/>
      <c r="CI61" s="1314"/>
      <c r="CJ61" s="1314"/>
      <c r="CK61" s="1314"/>
      <c r="CL61" s="1314"/>
      <c r="CM61" s="1314"/>
      <c r="CN61" s="1314"/>
      <c r="CO61" s="1315"/>
      <c r="CP61" s="1315"/>
      <c r="CQ61" s="1314"/>
      <c r="CR61" s="1314"/>
      <c r="CS61" s="1314"/>
      <c r="CT61" s="1314"/>
      <c r="CU61" s="1314"/>
      <c r="CV61" s="1314"/>
      <c r="CW61" s="1314"/>
      <c r="CX61" s="1314"/>
      <c r="CY61" s="1314"/>
      <c r="CZ61" s="1314"/>
      <c r="DA61" s="1315"/>
      <c r="DB61" s="1315"/>
      <c r="DC61" s="1315"/>
      <c r="DD61" s="1316"/>
      <c r="DE61" s="1309"/>
    </row>
    <row r="62" spans="1:109">
      <c r="B62" s="1282"/>
      <c r="C62" s="1282"/>
      <c r="D62" s="1282"/>
      <c r="E62" s="1282"/>
      <c r="F62" s="1282"/>
      <c r="G62" s="1282"/>
      <c r="H62" s="1282"/>
      <c r="I62" s="1282"/>
      <c r="J62" s="1282"/>
      <c r="K62" s="1282"/>
      <c r="L62" s="1282"/>
      <c r="M62" s="1282"/>
      <c r="N62" s="1282"/>
      <c r="O62" s="1282"/>
      <c r="P62" s="1282"/>
      <c r="Q62" s="1282"/>
      <c r="R62" s="1282"/>
      <c r="S62" s="1282"/>
      <c r="T62" s="1282"/>
      <c r="U62" s="1282"/>
      <c r="V62" s="1282"/>
      <c r="W62" s="1282"/>
      <c r="X62" s="1282"/>
      <c r="Y62" s="1282"/>
      <c r="Z62" s="1282"/>
      <c r="AA62" s="1282"/>
      <c r="AB62" s="1282"/>
      <c r="AC62" s="1282"/>
      <c r="AD62" s="1282"/>
      <c r="AE62" s="1282"/>
      <c r="AF62" s="1282"/>
      <c r="AG62" s="1282"/>
      <c r="AH62" s="1282"/>
      <c r="AI62" s="1282"/>
      <c r="AJ62" s="1282"/>
      <c r="AK62" s="1282"/>
      <c r="AL62" s="1282"/>
      <c r="AM62" s="1282"/>
      <c r="AN62" s="1282"/>
      <c r="AO62" s="1282"/>
      <c r="AP62" s="1282"/>
      <c r="AQ62" s="1282"/>
      <c r="AR62" s="1282"/>
      <c r="AS62" s="1282"/>
      <c r="AT62" s="1282"/>
      <c r="AU62" s="1282"/>
      <c r="AV62" s="1282"/>
      <c r="AW62" s="1282"/>
      <c r="AX62" s="1282"/>
      <c r="AY62" s="1282"/>
      <c r="AZ62" s="1282"/>
      <c r="BA62" s="1282"/>
      <c r="BB62" s="1282"/>
      <c r="BC62" s="1282"/>
      <c r="BD62" s="1282"/>
      <c r="BE62" s="1282"/>
      <c r="BF62" s="1282"/>
      <c r="BG62" s="1282"/>
      <c r="BH62" s="1282"/>
      <c r="BI62" s="1282"/>
      <c r="BJ62" s="1282"/>
      <c r="BK62" s="1282"/>
      <c r="BL62" s="1282"/>
      <c r="BM62" s="1282"/>
      <c r="BN62" s="1282"/>
      <c r="BO62" s="1282"/>
      <c r="BP62" s="1282"/>
      <c r="BQ62" s="1282"/>
      <c r="BR62" s="1282"/>
      <c r="BS62" s="1282"/>
      <c r="BT62" s="1282"/>
      <c r="BU62" s="1282"/>
      <c r="BV62" s="1282"/>
      <c r="BW62" s="1282"/>
      <c r="BX62" s="1282"/>
      <c r="BY62" s="1282"/>
      <c r="BZ62" s="1282"/>
      <c r="CA62" s="1282"/>
      <c r="CB62" s="1282"/>
      <c r="CC62" s="1282"/>
      <c r="CD62" s="1282"/>
      <c r="CE62" s="1282"/>
      <c r="CF62" s="1282"/>
      <c r="CG62" s="1282"/>
      <c r="CH62" s="1282"/>
      <c r="CI62" s="1282"/>
      <c r="CJ62" s="1282"/>
      <c r="CK62" s="1282"/>
      <c r="CL62" s="1282"/>
      <c r="CM62" s="1282"/>
      <c r="CN62" s="1282"/>
      <c r="CO62" s="1282"/>
      <c r="CP62" s="1282"/>
      <c r="CQ62" s="1282"/>
      <c r="CR62" s="1282"/>
      <c r="CS62" s="1282"/>
      <c r="CT62" s="1282"/>
      <c r="CU62" s="1282"/>
      <c r="CV62" s="1282"/>
      <c r="CW62" s="1282"/>
      <c r="CX62" s="1282"/>
      <c r="CY62" s="1282"/>
      <c r="CZ62" s="1282"/>
      <c r="DA62" s="1282"/>
      <c r="DB62" s="1282"/>
      <c r="DC62" s="1282"/>
      <c r="DD62" s="1282"/>
      <c r="DE62" s="1270"/>
    </row>
    <row r="63" spans="1:109" ht="17.25">
      <c r="B63" s="1317" t="s">
        <v>625</v>
      </c>
    </row>
    <row r="64" spans="1:109">
      <c r="B64" s="1277"/>
      <c r="G64" s="1284"/>
      <c r="I64" s="1318"/>
      <c r="J64" s="1318"/>
      <c r="K64" s="1318"/>
      <c r="L64" s="1318"/>
      <c r="M64" s="1318"/>
      <c r="N64" s="1319"/>
      <c r="AM64" s="1284"/>
      <c r="AN64" s="1284" t="s">
        <v>618</v>
      </c>
      <c r="AP64" s="1285"/>
      <c r="AQ64" s="1285"/>
      <c r="AR64" s="1285"/>
      <c r="AY64" s="1284"/>
      <c r="BA64" s="1285"/>
      <c r="BB64" s="1285"/>
      <c r="BC64" s="1285"/>
      <c r="BK64" s="1284"/>
      <c r="BM64" s="1285"/>
      <c r="BN64" s="1285"/>
      <c r="BO64" s="1285"/>
      <c r="BW64" s="1284"/>
      <c r="BY64" s="1285"/>
      <c r="BZ64" s="1285"/>
      <c r="CA64" s="1285"/>
      <c r="CI64" s="1284"/>
      <c r="CK64" s="1285"/>
      <c r="CL64" s="1285"/>
      <c r="CM64" s="1285"/>
      <c r="CU64" s="1284"/>
      <c r="CW64" s="1285"/>
      <c r="CX64" s="1285"/>
      <c r="CY64" s="1285"/>
    </row>
    <row r="65" spans="2:107">
      <c r="B65" s="1277"/>
      <c r="AN65" s="1286" t="s">
        <v>626</v>
      </c>
      <c r="AO65" s="1287"/>
      <c r="AP65" s="1287"/>
      <c r="AQ65" s="1287"/>
      <c r="AR65" s="1287"/>
      <c r="AS65" s="1287"/>
      <c r="AT65" s="1287"/>
      <c r="AU65" s="1287"/>
      <c r="AV65" s="1287"/>
      <c r="AW65" s="1287"/>
      <c r="AX65" s="1287"/>
      <c r="AY65" s="1287"/>
      <c r="AZ65" s="1287"/>
      <c r="BA65" s="1287"/>
      <c r="BB65" s="1287"/>
      <c r="BC65" s="1287"/>
      <c r="BD65" s="1287"/>
      <c r="BE65" s="1287"/>
      <c r="BF65" s="1287"/>
      <c r="BG65" s="1287"/>
      <c r="BH65" s="1287"/>
      <c r="BI65" s="1287"/>
      <c r="BJ65" s="1287"/>
      <c r="BK65" s="1287"/>
      <c r="BL65" s="1287"/>
      <c r="BM65" s="1287"/>
      <c r="BN65" s="1287"/>
      <c r="BO65" s="1287"/>
      <c r="BP65" s="1287"/>
      <c r="BQ65" s="1287"/>
      <c r="BR65" s="1287"/>
      <c r="BS65" s="1287"/>
      <c r="BT65" s="1287"/>
      <c r="BU65" s="1287"/>
      <c r="BV65" s="1287"/>
      <c r="BW65" s="1287"/>
      <c r="BX65" s="1287"/>
      <c r="BY65" s="1287"/>
      <c r="BZ65" s="1287"/>
      <c r="CA65" s="1287"/>
      <c r="CB65" s="1287"/>
      <c r="CC65" s="1287"/>
      <c r="CD65" s="1287"/>
      <c r="CE65" s="1287"/>
      <c r="CF65" s="1287"/>
      <c r="CG65" s="1287"/>
      <c r="CH65" s="1287"/>
      <c r="CI65" s="1287"/>
      <c r="CJ65" s="1287"/>
      <c r="CK65" s="1287"/>
      <c r="CL65" s="1287"/>
      <c r="CM65" s="1287"/>
      <c r="CN65" s="1287"/>
      <c r="CO65" s="1287"/>
      <c r="CP65" s="1287"/>
      <c r="CQ65" s="1287"/>
      <c r="CR65" s="1287"/>
      <c r="CS65" s="1287"/>
      <c r="CT65" s="1287"/>
      <c r="CU65" s="1287"/>
      <c r="CV65" s="1287"/>
      <c r="CW65" s="1287"/>
      <c r="CX65" s="1287"/>
      <c r="CY65" s="1287"/>
      <c r="CZ65" s="1287"/>
      <c r="DA65" s="1287"/>
      <c r="DB65" s="1287"/>
      <c r="DC65" s="1288"/>
    </row>
    <row r="66" spans="2:107">
      <c r="B66" s="1277"/>
      <c r="AN66" s="1289"/>
      <c r="AO66" s="1290"/>
      <c r="AP66" s="1290"/>
      <c r="AQ66" s="1290"/>
      <c r="AR66" s="1290"/>
      <c r="AS66" s="1290"/>
      <c r="AT66" s="1290"/>
      <c r="AU66" s="1290"/>
      <c r="AV66" s="1290"/>
      <c r="AW66" s="1290"/>
      <c r="AX66" s="1290"/>
      <c r="AY66" s="1290"/>
      <c r="AZ66" s="1290"/>
      <c r="BA66" s="1290"/>
      <c r="BB66" s="1290"/>
      <c r="BC66" s="1290"/>
      <c r="BD66" s="1290"/>
      <c r="BE66" s="1290"/>
      <c r="BF66" s="1290"/>
      <c r="BG66" s="1290"/>
      <c r="BH66" s="1290"/>
      <c r="BI66" s="1290"/>
      <c r="BJ66" s="1290"/>
      <c r="BK66" s="1290"/>
      <c r="BL66" s="1290"/>
      <c r="BM66" s="1290"/>
      <c r="BN66" s="1290"/>
      <c r="BO66" s="1290"/>
      <c r="BP66" s="1290"/>
      <c r="BQ66" s="1290"/>
      <c r="BR66" s="1290"/>
      <c r="BS66" s="1290"/>
      <c r="BT66" s="1290"/>
      <c r="BU66" s="1290"/>
      <c r="BV66" s="1290"/>
      <c r="BW66" s="1290"/>
      <c r="BX66" s="1290"/>
      <c r="BY66" s="1290"/>
      <c r="BZ66" s="1290"/>
      <c r="CA66" s="1290"/>
      <c r="CB66" s="1290"/>
      <c r="CC66" s="1290"/>
      <c r="CD66" s="1290"/>
      <c r="CE66" s="1290"/>
      <c r="CF66" s="1290"/>
      <c r="CG66" s="1290"/>
      <c r="CH66" s="1290"/>
      <c r="CI66" s="1290"/>
      <c r="CJ66" s="1290"/>
      <c r="CK66" s="1290"/>
      <c r="CL66" s="1290"/>
      <c r="CM66" s="1290"/>
      <c r="CN66" s="1290"/>
      <c r="CO66" s="1290"/>
      <c r="CP66" s="1290"/>
      <c r="CQ66" s="1290"/>
      <c r="CR66" s="1290"/>
      <c r="CS66" s="1290"/>
      <c r="CT66" s="1290"/>
      <c r="CU66" s="1290"/>
      <c r="CV66" s="1290"/>
      <c r="CW66" s="1290"/>
      <c r="CX66" s="1290"/>
      <c r="CY66" s="1290"/>
      <c r="CZ66" s="1290"/>
      <c r="DA66" s="1290"/>
      <c r="DB66" s="1290"/>
      <c r="DC66" s="1291"/>
    </row>
    <row r="67" spans="2:107">
      <c r="B67" s="1277"/>
      <c r="AN67" s="1289"/>
      <c r="AO67" s="1290"/>
      <c r="AP67" s="1290"/>
      <c r="AQ67" s="1290"/>
      <c r="AR67" s="1290"/>
      <c r="AS67" s="1290"/>
      <c r="AT67" s="1290"/>
      <c r="AU67" s="1290"/>
      <c r="AV67" s="1290"/>
      <c r="AW67" s="1290"/>
      <c r="AX67" s="1290"/>
      <c r="AY67" s="1290"/>
      <c r="AZ67" s="1290"/>
      <c r="BA67" s="1290"/>
      <c r="BB67" s="1290"/>
      <c r="BC67" s="1290"/>
      <c r="BD67" s="1290"/>
      <c r="BE67" s="1290"/>
      <c r="BF67" s="1290"/>
      <c r="BG67" s="1290"/>
      <c r="BH67" s="1290"/>
      <c r="BI67" s="1290"/>
      <c r="BJ67" s="1290"/>
      <c r="BK67" s="1290"/>
      <c r="BL67" s="1290"/>
      <c r="BM67" s="1290"/>
      <c r="BN67" s="1290"/>
      <c r="BO67" s="1290"/>
      <c r="BP67" s="1290"/>
      <c r="BQ67" s="1290"/>
      <c r="BR67" s="1290"/>
      <c r="BS67" s="1290"/>
      <c r="BT67" s="1290"/>
      <c r="BU67" s="1290"/>
      <c r="BV67" s="1290"/>
      <c r="BW67" s="1290"/>
      <c r="BX67" s="1290"/>
      <c r="BY67" s="1290"/>
      <c r="BZ67" s="1290"/>
      <c r="CA67" s="1290"/>
      <c r="CB67" s="1290"/>
      <c r="CC67" s="1290"/>
      <c r="CD67" s="1290"/>
      <c r="CE67" s="1290"/>
      <c r="CF67" s="1290"/>
      <c r="CG67" s="1290"/>
      <c r="CH67" s="1290"/>
      <c r="CI67" s="1290"/>
      <c r="CJ67" s="1290"/>
      <c r="CK67" s="1290"/>
      <c r="CL67" s="1290"/>
      <c r="CM67" s="1290"/>
      <c r="CN67" s="1290"/>
      <c r="CO67" s="1290"/>
      <c r="CP67" s="1290"/>
      <c r="CQ67" s="1290"/>
      <c r="CR67" s="1290"/>
      <c r="CS67" s="1290"/>
      <c r="CT67" s="1290"/>
      <c r="CU67" s="1290"/>
      <c r="CV67" s="1290"/>
      <c r="CW67" s="1290"/>
      <c r="CX67" s="1290"/>
      <c r="CY67" s="1290"/>
      <c r="CZ67" s="1290"/>
      <c r="DA67" s="1290"/>
      <c r="DB67" s="1290"/>
      <c r="DC67" s="1291"/>
    </row>
    <row r="68" spans="2:107">
      <c r="B68" s="1277"/>
      <c r="AN68" s="1289"/>
      <c r="AO68" s="1290"/>
      <c r="AP68" s="1290"/>
      <c r="AQ68" s="1290"/>
      <c r="AR68" s="1290"/>
      <c r="AS68" s="1290"/>
      <c r="AT68" s="1290"/>
      <c r="AU68" s="1290"/>
      <c r="AV68" s="1290"/>
      <c r="AW68" s="1290"/>
      <c r="AX68" s="1290"/>
      <c r="AY68" s="1290"/>
      <c r="AZ68" s="1290"/>
      <c r="BA68" s="1290"/>
      <c r="BB68" s="1290"/>
      <c r="BC68" s="1290"/>
      <c r="BD68" s="1290"/>
      <c r="BE68" s="1290"/>
      <c r="BF68" s="1290"/>
      <c r="BG68" s="1290"/>
      <c r="BH68" s="1290"/>
      <c r="BI68" s="1290"/>
      <c r="BJ68" s="1290"/>
      <c r="BK68" s="1290"/>
      <c r="BL68" s="1290"/>
      <c r="BM68" s="1290"/>
      <c r="BN68" s="1290"/>
      <c r="BO68" s="1290"/>
      <c r="BP68" s="1290"/>
      <c r="BQ68" s="1290"/>
      <c r="BR68" s="1290"/>
      <c r="BS68" s="1290"/>
      <c r="BT68" s="1290"/>
      <c r="BU68" s="1290"/>
      <c r="BV68" s="1290"/>
      <c r="BW68" s="1290"/>
      <c r="BX68" s="1290"/>
      <c r="BY68" s="1290"/>
      <c r="BZ68" s="1290"/>
      <c r="CA68" s="1290"/>
      <c r="CB68" s="1290"/>
      <c r="CC68" s="1290"/>
      <c r="CD68" s="1290"/>
      <c r="CE68" s="1290"/>
      <c r="CF68" s="1290"/>
      <c r="CG68" s="1290"/>
      <c r="CH68" s="1290"/>
      <c r="CI68" s="1290"/>
      <c r="CJ68" s="1290"/>
      <c r="CK68" s="1290"/>
      <c r="CL68" s="1290"/>
      <c r="CM68" s="1290"/>
      <c r="CN68" s="1290"/>
      <c r="CO68" s="1290"/>
      <c r="CP68" s="1290"/>
      <c r="CQ68" s="1290"/>
      <c r="CR68" s="1290"/>
      <c r="CS68" s="1290"/>
      <c r="CT68" s="1290"/>
      <c r="CU68" s="1290"/>
      <c r="CV68" s="1290"/>
      <c r="CW68" s="1290"/>
      <c r="CX68" s="1290"/>
      <c r="CY68" s="1290"/>
      <c r="CZ68" s="1290"/>
      <c r="DA68" s="1290"/>
      <c r="DB68" s="1290"/>
      <c r="DC68" s="1291"/>
    </row>
    <row r="69" spans="2:107">
      <c r="B69" s="1277"/>
      <c r="AN69" s="1292"/>
      <c r="AO69" s="1293"/>
      <c r="AP69" s="1293"/>
      <c r="AQ69" s="1293"/>
      <c r="AR69" s="1293"/>
      <c r="AS69" s="1293"/>
      <c r="AT69" s="1293"/>
      <c r="AU69" s="1293"/>
      <c r="AV69" s="1293"/>
      <c r="AW69" s="1293"/>
      <c r="AX69" s="1293"/>
      <c r="AY69" s="1293"/>
      <c r="AZ69" s="1293"/>
      <c r="BA69" s="1293"/>
      <c r="BB69" s="1293"/>
      <c r="BC69" s="1293"/>
      <c r="BD69" s="1293"/>
      <c r="BE69" s="1293"/>
      <c r="BF69" s="1293"/>
      <c r="BG69" s="1293"/>
      <c r="BH69" s="1293"/>
      <c r="BI69" s="1293"/>
      <c r="BJ69" s="1293"/>
      <c r="BK69" s="1293"/>
      <c r="BL69" s="1293"/>
      <c r="BM69" s="1293"/>
      <c r="BN69" s="1293"/>
      <c r="BO69" s="1293"/>
      <c r="BP69" s="1293"/>
      <c r="BQ69" s="1293"/>
      <c r="BR69" s="1293"/>
      <c r="BS69" s="1293"/>
      <c r="BT69" s="1293"/>
      <c r="BU69" s="1293"/>
      <c r="BV69" s="1293"/>
      <c r="BW69" s="1293"/>
      <c r="BX69" s="1293"/>
      <c r="BY69" s="1293"/>
      <c r="BZ69" s="1293"/>
      <c r="CA69" s="1293"/>
      <c r="CB69" s="1293"/>
      <c r="CC69" s="1293"/>
      <c r="CD69" s="1293"/>
      <c r="CE69" s="1293"/>
      <c r="CF69" s="1293"/>
      <c r="CG69" s="1293"/>
      <c r="CH69" s="1293"/>
      <c r="CI69" s="1293"/>
      <c r="CJ69" s="1293"/>
      <c r="CK69" s="1293"/>
      <c r="CL69" s="1293"/>
      <c r="CM69" s="1293"/>
      <c r="CN69" s="1293"/>
      <c r="CO69" s="1293"/>
      <c r="CP69" s="1293"/>
      <c r="CQ69" s="1293"/>
      <c r="CR69" s="1293"/>
      <c r="CS69" s="1293"/>
      <c r="CT69" s="1293"/>
      <c r="CU69" s="1293"/>
      <c r="CV69" s="1293"/>
      <c r="CW69" s="1293"/>
      <c r="CX69" s="1293"/>
      <c r="CY69" s="1293"/>
      <c r="CZ69" s="1293"/>
      <c r="DA69" s="1293"/>
      <c r="DB69" s="1293"/>
      <c r="DC69" s="1294"/>
    </row>
    <row r="70" spans="2:107">
      <c r="B70" s="1277"/>
      <c r="H70" s="1320"/>
      <c r="I70" s="1320"/>
      <c r="J70" s="1321"/>
      <c r="K70" s="1321"/>
      <c r="L70" s="1322"/>
      <c r="M70" s="1321"/>
      <c r="N70" s="1322"/>
      <c r="AN70" s="1295"/>
      <c r="AO70" s="1295"/>
      <c r="AP70" s="1295"/>
      <c r="AZ70" s="1295"/>
      <c r="BA70" s="1295"/>
      <c r="BB70" s="1295"/>
      <c r="BL70" s="1295"/>
      <c r="BM70" s="1295"/>
      <c r="BN70" s="1295"/>
      <c r="BX70" s="1295"/>
      <c r="BY70" s="1295"/>
      <c r="BZ70" s="1295"/>
      <c r="CJ70" s="1295"/>
      <c r="CK70" s="1295"/>
      <c r="CL70" s="1295"/>
      <c r="CV70" s="1295"/>
      <c r="CW70" s="1295"/>
      <c r="CX70" s="1295"/>
    </row>
    <row r="71" spans="2:107">
      <c r="B71" s="1277"/>
      <c r="G71" s="1323"/>
      <c r="I71" s="1324"/>
      <c r="J71" s="1321"/>
      <c r="K71" s="1321"/>
      <c r="L71" s="1322"/>
      <c r="M71" s="1321"/>
      <c r="N71" s="1322"/>
      <c r="AM71" s="1323"/>
      <c r="AN71" s="1270" t="s">
        <v>620</v>
      </c>
    </row>
    <row r="72" spans="2:107">
      <c r="B72" s="1277"/>
      <c r="G72" s="1296"/>
      <c r="H72" s="1296"/>
      <c r="I72" s="1296"/>
      <c r="J72" s="1296"/>
      <c r="K72" s="1297"/>
      <c r="L72" s="1297"/>
      <c r="M72" s="1298"/>
      <c r="N72" s="1298"/>
      <c r="AN72" s="1299"/>
      <c r="AO72" s="1300"/>
      <c r="AP72" s="1300"/>
      <c r="AQ72" s="1300"/>
      <c r="AR72" s="1300"/>
      <c r="AS72" s="1300"/>
      <c r="AT72" s="1300"/>
      <c r="AU72" s="1300"/>
      <c r="AV72" s="1300"/>
      <c r="AW72" s="1300"/>
      <c r="AX72" s="1300"/>
      <c r="AY72" s="1300"/>
      <c r="AZ72" s="1300"/>
      <c r="BA72" s="1300"/>
      <c r="BB72" s="1300"/>
      <c r="BC72" s="1300"/>
      <c r="BD72" s="1300"/>
      <c r="BE72" s="1300"/>
      <c r="BF72" s="1300"/>
      <c r="BG72" s="1300"/>
      <c r="BH72" s="1300"/>
      <c r="BI72" s="1300"/>
      <c r="BJ72" s="1300"/>
      <c r="BK72" s="1300"/>
      <c r="BL72" s="1300"/>
      <c r="BM72" s="1300"/>
      <c r="BN72" s="1300"/>
      <c r="BO72" s="1301"/>
      <c r="BP72" s="1302" t="s">
        <v>563</v>
      </c>
      <c r="BQ72" s="1302"/>
      <c r="BR72" s="1302"/>
      <c r="BS72" s="1302"/>
      <c r="BT72" s="1302"/>
      <c r="BU72" s="1302"/>
      <c r="BV72" s="1302"/>
      <c r="BW72" s="1302"/>
      <c r="BX72" s="1302" t="s">
        <v>564</v>
      </c>
      <c r="BY72" s="1302"/>
      <c r="BZ72" s="1302"/>
      <c r="CA72" s="1302"/>
      <c r="CB72" s="1302"/>
      <c r="CC72" s="1302"/>
      <c r="CD72" s="1302"/>
      <c r="CE72" s="1302"/>
      <c r="CF72" s="1302" t="s">
        <v>565</v>
      </c>
      <c r="CG72" s="1302"/>
      <c r="CH72" s="1302"/>
      <c r="CI72" s="1302"/>
      <c r="CJ72" s="1302"/>
      <c r="CK72" s="1302"/>
      <c r="CL72" s="1302"/>
      <c r="CM72" s="1302"/>
      <c r="CN72" s="1302" t="s">
        <v>566</v>
      </c>
      <c r="CO72" s="1302"/>
      <c r="CP72" s="1302"/>
      <c r="CQ72" s="1302"/>
      <c r="CR72" s="1302"/>
      <c r="CS72" s="1302"/>
      <c r="CT72" s="1302"/>
      <c r="CU72" s="1302"/>
      <c r="CV72" s="1302" t="s">
        <v>567</v>
      </c>
      <c r="CW72" s="1302"/>
      <c r="CX72" s="1302"/>
      <c r="CY72" s="1302"/>
      <c r="CZ72" s="1302"/>
      <c r="DA72" s="1302"/>
      <c r="DB72" s="1302"/>
      <c r="DC72" s="1302"/>
    </row>
    <row r="73" spans="2:107">
      <c r="B73" s="1277"/>
      <c r="G73" s="1303"/>
      <c r="H73" s="1303"/>
      <c r="I73" s="1303"/>
      <c r="J73" s="1303"/>
      <c r="K73" s="1325"/>
      <c r="L73" s="1325"/>
      <c r="M73" s="1325"/>
      <c r="N73" s="1325"/>
      <c r="AM73" s="1295"/>
      <c r="AN73" s="1306" t="s">
        <v>621</v>
      </c>
      <c r="AO73" s="1306"/>
      <c r="AP73" s="1306"/>
      <c r="AQ73" s="1306"/>
      <c r="AR73" s="1306"/>
      <c r="AS73" s="1306"/>
      <c r="AT73" s="1306"/>
      <c r="AU73" s="1306"/>
      <c r="AV73" s="1306"/>
      <c r="AW73" s="1306"/>
      <c r="AX73" s="1306"/>
      <c r="AY73" s="1306"/>
      <c r="AZ73" s="1306"/>
      <c r="BA73" s="1306"/>
      <c r="BB73" s="1306" t="s">
        <v>622</v>
      </c>
      <c r="BC73" s="1306"/>
      <c r="BD73" s="1306"/>
      <c r="BE73" s="1306"/>
      <c r="BF73" s="1306"/>
      <c r="BG73" s="1306"/>
      <c r="BH73" s="1306"/>
      <c r="BI73" s="1306"/>
      <c r="BJ73" s="1306"/>
      <c r="BK73" s="1306"/>
      <c r="BL73" s="1306"/>
      <c r="BM73" s="1306"/>
      <c r="BN73" s="1306"/>
      <c r="BO73" s="1306"/>
      <c r="BP73" s="1308">
        <v>13.6</v>
      </c>
      <c r="BQ73" s="1308"/>
      <c r="BR73" s="1308"/>
      <c r="BS73" s="1308"/>
      <c r="BT73" s="1308"/>
      <c r="BU73" s="1308"/>
      <c r="BV73" s="1308"/>
      <c r="BW73" s="1308"/>
      <c r="BX73" s="1308">
        <v>20</v>
      </c>
      <c r="BY73" s="1308"/>
      <c r="BZ73" s="1308"/>
      <c r="CA73" s="1308"/>
      <c r="CB73" s="1308"/>
      <c r="CC73" s="1308"/>
      <c r="CD73" s="1308"/>
      <c r="CE73" s="1308"/>
      <c r="CF73" s="1308">
        <v>42.6</v>
      </c>
      <c r="CG73" s="1308"/>
      <c r="CH73" s="1308"/>
      <c r="CI73" s="1308"/>
      <c r="CJ73" s="1308"/>
      <c r="CK73" s="1308"/>
      <c r="CL73" s="1308"/>
      <c r="CM73" s="1308"/>
      <c r="CN73" s="1308">
        <v>40.700000000000003</v>
      </c>
      <c r="CO73" s="1308"/>
      <c r="CP73" s="1308"/>
      <c r="CQ73" s="1308"/>
      <c r="CR73" s="1308"/>
      <c r="CS73" s="1308"/>
      <c r="CT73" s="1308"/>
      <c r="CU73" s="1308"/>
      <c r="CV73" s="1308">
        <v>44.2</v>
      </c>
      <c r="CW73" s="1308"/>
      <c r="CX73" s="1308"/>
      <c r="CY73" s="1308"/>
      <c r="CZ73" s="1308"/>
      <c r="DA73" s="1308"/>
      <c r="DB73" s="1308"/>
      <c r="DC73" s="1308"/>
    </row>
    <row r="74" spans="2:107">
      <c r="B74" s="1277"/>
      <c r="G74" s="1303"/>
      <c r="H74" s="1303"/>
      <c r="I74" s="1303"/>
      <c r="J74" s="1303"/>
      <c r="K74" s="1325"/>
      <c r="L74" s="1325"/>
      <c r="M74" s="1325"/>
      <c r="N74" s="1325"/>
      <c r="AM74" s="1295"/>
      <c r="AN74" s="1306"/>
      <c r="AO74" s="1306"/>
      <c r="AP74" s="1306"/>
      <c r="AQ74" s="1306"/>
      <c r="AR74" s="1306"/>
      <c r="AS74" s="1306"/>
      <c r="AT74" s="1306"/>
      <c r="AU74" s="1306"/>
      <c r="AV74" s="1306"/>
      <c r="AW74" s="1306"/>
      <c r="AX74" s="1306"/>
      <c r="AY74" s="1306"/>
      <c r="AZ74" s="1306"/>
      <c r="BA74" s="1306"/>
      <c r="BB74" s="1306"/>
      <c r="BC74" s="1306"/>
      <c r="BD74" s="1306"/>
      <c r="BE74" s="1306"/>
      <c r="BF74" s="1306"/>
      <c r="BG74" s="1306"/>
      <c r="BH74" s="1306"/>
      <c r="BI74" s="1306"/>
      <c r="BJ74" s="1306"/>
      <c r="BK74" s="1306"/>
      <c r="BL74" s="1306"/>
      <c r="BM74" s="1306"/>
      <c r="BN74" s="1306"/>
      <c r="BO74" s="1306"/>
      <c r="BP74" s="1308"/>
      <c r="BQ74" s="1308"/>
      <c r="BR74" s="1308"/>
      <c r="BS74" s="1308"/>
      <c r="BT74" s="1308"/>
      <c r="BU74" s="1308"/>
      <c r="BV74" s="1308"/>
      <c r="BW74" s="1308"/>
      <c r="BX74" s="1308"/>
      <c r="BY74" s="1308"/>
      <c r="BZ74" s="1308"/>
      <c r="CA74" s="1308"/>
      <c r="CB74" s="1308"/>
      <c r="CC74" s="1308"/>
      <c r="CD74" s="1308"/>
      <c r="CE74" s="1308"/>
      <c r="CF74" s="1308"/>
      <c r="CG74" s="1308"/>
      <c r="CH74" s="1308"/>
      <c r="CI74" s="1308"/>
      <c r="CJ74" s="1308"/>
      <c r="CK74" s="1308"/>
      <c r="CL74" s="1308"/>
      <c r="CM74" s="1308"/>
      <c r="CN74" s="1308"/>
      <c r="CO74" s="1308"/>
      <c r="CP74" s="1308"/>
      <c r="CQ74" s="1308"/>
      <c r="CR74" s="1308"/>
      <c r="CS74" s="1308"/>
      <c r="CT74" s="1308"/>
      <c r="CU74" s="1308"/>
      <c r="CV74" s="1308"/>
      <c r="CW74" s="1308"/>
      <c r="CX74" s="1308"/>
      <c r="CY74" s="1308"/>
      <c r="CZ74" s="1308"/>
      <c r="DA74" s="1308"/>
      <c r="DB74" s="1308"/>
      <c r="DC74" s="1308"/>
    </row>
    <row r="75" spans="2:107">
      <c r="B75" s="1277"/>
      <c r="G75" s="1303"/>
      <c r="H75" s="1303"/>
      <c r="I75" s="1296"/>
      <c r="J75" s="1296"/>
      <c r="K75" s="1305"/>
      <c r="L75" s="1305"/>
      <c r="M75" s="1305"/>
      <c r="N75" s="1305"/>
      <c r="AM75" s="1295"/>
      <c r="AN75" s="1306"/>
      <c r="AO75" s="1306"/>
      <c r="AP75" s="1306"/>
      <c r="AQ75" s="1306"/>
      <c r="AR75" s="1306"/>
      <c r="AS75" s="1306"/>
      <c r="AT75" s="1306"/>
      <c r="AU75" s="1306"/>
      <c r="AV75" s="1306"/>
      <c r="AW75" s="1306"/>
      <c r="AX75" s="1306"/>
      <c r="AY75" s="1306"/>
      <c r="AZ75" s="1306"/>
      <c r="BA75" s="1306"/>
      <c r="BB75" s="1306" t="s">
        <v>627</v>
      </c>
      <c r="BC75" s="1306"/>
      <c r="BD75" s="1306"/>
      <c r="BE75" s="1306"/>
      <c r="BF75" s="1306"/>
      <c r="BG75" s="1306"/>
      <c r="BH75" s="1306"/>
      <c r="BI75" s="1306"/>
      <c r="BJ75" s="1306"/>
      <c r="BK75" s="1306"/>
      <c r="BL75" s="1306"/>
      <c r="BM75" s="1306"/>
      <c r="BN75" s="1306"/>
      <c r="BO75" s="1306"/>
      <c r="BP75" s="1308">
        <v>4</v>
      </c>
      <c r="BQ75" s="1308"/>
      <c r="BR75" s="1308"/>
      <c r="BS75" s="1308"/>
      <c r="BT75" s="1308"/>
      <c r="BU75" s="1308"/>
      <c r="BV75" s="1308"/>
      <c r="BW75" s="1308"/>
      <c r="BX75" s="1308">
        <v>4.7</v>
      </c>
      <c r="BY75" s="1308"/>
      <c r="BZ75" s="1308"/>
      <c r="CA75" s="1308"/>
      <c r="CB75" s="1308"/>
      <c r="CC75" s="1308"/>
      <c r="CD75" s="1308"/>
      <c r="CE75" s="1308"/>
      <c r="CF75" s="1308">
        <v>6.2</v>
      </c>
      <c r="CG75" s="1308"/>
      <c r="CH75" s="1308"/>
      <c r="CI75" s="1308"/>
      <c r="CJ75" s="1308"/>
      <c r="CK75" s="1308"/>
      <c r="CL75" s="1308"/>
      <c r="CM75" s="1308"/>
      <c r="CN75" s="1308">
        <v>7.3</v>
      </c>
      <c r="CO75" s="1308"/>
      <c r="CP75" s="1308"/>
      <c r="CQ75" s="1308"/>
      <c r="CR75" s="1308"/>
      <c r="CS75" s="1308"/>
      <c r="CT75" s="1308"/>
      <c r="CU75" s="1308"/>
      <c r="CV75" s="1308">
        <v>8.5</v>
      </c>
      <c r="CW75" s="1308"/>
      <c r="CX75" s="1308"/>
      <c r="CY75" s="1308"/>
      <c r="CZ75" s="1308"/>
      <c r="DA75" s="1308"/>
      <c r="DB75" s="1308"/>
      <c r="DC75" s="1308"/>
    </row>
    <row r="76" spans="2:107">
      <c r="B76" s="1277"/>
      <c r="G76" s="1303"/>
      <c r="H76" s="1303"/>
      <c r="I76" s="1296"/>
      <c r="J76" s="1296"/>
      <c r="K76" s="1305"/>
      <c r="L76" s="1305"/>
      <c r="M76" s="1305"/>
      <c r="N76" s="1305"/>
      <c r="AM76" s="1295"/>
      <c r="AN76" s="1306"/>
      <c r="AO76" s="1306"/>
      <c r="AP76" s="1306"/>
      <c r="AQ76" s="1306"/>
      <c r="AR76" s="1306"/>
      <c r="AS76" s="1306"/>
      <c r="AT76" s="1306"/>
      <c r="AU76" s="1306"/>
      <c r="AV76" s="1306"/>
      <c r="AW76" s="1306"/>
      <c r="AX76" s="1306"/>
      <c r="AY76" s="1306"/>
      <c r="AZ76" s="1306"/>
      <c r="BA76" s="1306"/>
      <c r="BB76" s="1306"/>
      <c r="BC76" s="1306"/>
      <c r="BD76" s="1306"/>
      <c r="BE76" s="1306"/>
      <c r="BF76" s="1306"/>
      <c r="BG76" s="1306"/>
      <c r="BH76" s="1306"/>
      <c r="BI76" s="1306"/>
      <c r="BJ76" s="1306"/>
      <c r="BK76" s="1306"/>
      <c r="BL76" s="1306"/>
      <c r="BM76" s="1306"/>
      <c r="BN76" s="1306"/>
      <c r="BO76" s="1306"/>
      <c r="BP76" s="1308"/>
      <c r="BQ76" s="1308"/>
      <c r="BR76" s="1308"/>
      <c r="BS76" s="1308"/>
      <c r="BT76" s="1308"/>
      <c r="BU76" s="1308"/>
      <c r="BV76" s="1308"/>
      <c r="BW76" s="1308"/>
      <c r="BX76" s="1308"/>
      <c r="BY76" s="1308"/>
      <c r="BZ76" s="1308"/>
      <c r="CA76" s="1308"/>
      <c r="CB76" s="1308"/>
      <c r="CC76" s="1308"/>
      <c r="CD76" s="1308"/>
      <c r="CE76" s="1308"/>
      <c r="CF76" s="1308"/>
      <c r="CG76" s="1308"/>
      <c r="CH76" s="1308"/>
      <c r="CI76" s="1308"/>
      <c r="CJ76" s="1308"/>
      <c r="CK76" s="1308"/>
      <c r="CL76" s="1308"/>
      <c r="CM76" s="1308"/>
      <c r="CN76" s="1308"/>
      <c r="CO76" s="1308"/>
      <c r="CP76" s="1308"/>
      <c r="CQ76" s="1308"/>
      <c r="CR76" s="1308"/>
      <c r="CS76" s="1308"/>
      <c r="CT76" s="1308"/>
      <c r="CU76" s="1308"/>
      <c r="CV76" s="1308"/>
      <c r="CW76" s="1308"/>
      <c r="CX76" s="1308"/>
      <c r="CY76" s="1308"/>
      <c r="CZ76" s="1308"/>
      <c r="DA76" s="1308"/>
      <c r="DB76" s="1308"/>
      <c r="DC76" s="1308"/>
    </row>
    <row r="77" spans="2:107">
      <c r="B77" s="1277"/>
      <c r="G77" s="1296"/>
      <c r="H77" s="1296"/>
      <c r="I77" s="1296"/>
      <c r="J77" s="1296"/>
      <c r="K77" s="1325"/>
      <c r="L77" s="1325"/>
      <c r="M77" s="1325"/>
      <c r="N77" s="1325"/>
      <c r="AN77" s="1302" t="s">
        <v>624</v>
      </c>
      <c r="AO77" s="1302"/>
      <c r="AP77" s="1302"/>
      <c r="AQ77" s="1302"/>
      <c r="AR77" s="1302"/>
      <c r="AS77" s="1302"/>
      <c r="AT77" s="1302"/>
      <c r="AU77" s="1302"/>
      <c r="AV77" s="1302"/>
      <c r="AW77" s="1302"/>
      <c r="AX77" s="1302"/>
      <c r="AY77" s="1302"/>
      <c r="AZ77" s="1302"/>
      <c r="BA77" s="1302"/>
      <c r="BB77" s="1306" t="s">
        <v>622</v>
      </c>
      <c r="BC77" s="1306"/>
      <c r="BD77" s="1306"/>
      <c r="BE77" s="1306"/>
      <c r="BF77" s="1306"/>
      <c r="BG77" s="1306"/>
      <c r="BH77" s="1306"/>
      <c r="BI77" s="1306"/>
      <c r="BJ77" s="1306"/>
      <c r="BK77" s="1306"/>
      <c r="BL77" s="1306"/>
      <c r="BM77" s="1306"/>
      <c r="BN77" s="1306"/>
      <c r="BO77" s="1306"/>
      <c r="BP77" s="1308">
        <v>0</v>
      </c>
      <c r="BQ77" s="1308"/>
      <c r="BR77" s="1308"/>
      <c r="BS77" s="1308"/>
      <c r="BT77" s="1308"/>
      <c r="BU77" s="1308"/>
      <c r="BV77" s="1308"/>
      <c r="BW77" s="1308"/>
      <c r="BX77" s="1308">
        <v>20.2</v>
      </c>
      <c r="BY77" s="1308"/>
      <c r="BZ77" s="1308"/>
      <c r="CA77" s="1308"/>
      <c r="CB77" s="1308"/>
      <c r="CC77" s="1308"/>
      <c r="CD77" s="1308"/>
      <c r="CE77" s="1308"/>
      <c r="CF77" s="1308">
        <v>38.5</v>
      </c>
      <c r="CG77" s="1308"/>
      <c r="CH77" s="1308"/>
      <c r="CI77" s="1308"/>
      <c r="CJ77" s="1308"/>
      <c r="CK77" s="1308"/>
      <c r="CL77" s="1308"/>
      <c r="CM77" s="1308"/>
      <c r="CN77" s="1308">
        <v>32.799999999999997</v>
      </c>
      <c r="CO77" s="1308"/>
      <c r="CP77" s="1308"/>
      <c r="CQ77" s="1308"/>
      <c r="CR77" s="1308"/>
      <c r="CS77" s="1308"/>
      <c r="CT77" s="1308"/>
      <c r="CU77" s="1308"/>
      <c r="CV77" s="1308">
        <v>20.9</v>
      </c>
      <c r="CW77" s="1308"/>
      <c r="CX77" s="1308"/>
      <c r="CY77" s="1308"/>
      <c r="CZ77" s="1308"/>
      <c r="DA77" s="1308"/>
      <c r="DB77" s="1308"/>
      <c r="DC77" s="1308"/>
    </row>
    <row r="78" spans="2:107">
      <c r="B78" s="1277"/>
      <c r="G78" s="1296"/>
      <c r="H78" s="1296"/>
      <c r="I78" s="1296"/>
      <c r="J78" s="1296"/>
      <c r="K78" s="1325"/>
      <c r="L78" s="1325"/>
      <c r="M78" s="1325"/>
      <c r="N78" s="1325"/>
      <c r="AN78" s="1302"/>
      <c r="AO78" s="1302"/>
      <c r="AP78" s="1302"/>
      <c r="AQ78" s="1302"/>
      <c r="AR78" s="1302"/>
      <c r="AS78" s="1302"/>
      <c r="AT78" s="1302"/>
      <c r="AU78" s="1302"/>
      <c r="AV78" s="1302"/>
      <c r="AW78" s="1302"/>
      <c r="AX78" s="1302"/>
      <c r="AY78" s="1302"/>
      <c r="AZ78" s="1302"/>
      <c r="BA78" s="1302"/>
      <c r="BB78" s="1306"/>
      <c r="BC78" s="1306"/>
      <c r="BD78" s="1306"/>
      <c r="BE78" s="1306"/>
      <c r="BF78" s="1306"/>
      <c r="BG78" s="1306"/>
      <c r="BH78" s="1306"/>
      <c r="BI78" s="1306"/>
      <c r="BJ78" s="1306"/>
      <c r="BK78" s="1306"/>
      <c r="BL78" s="1306"/>
      <c r="BM78" s="1306"/>
      <c r="BN78" s="1306"/>
      <c r="BO78" s="1306"/>
      <c r="BP78" s="1308"/>
      <c r="BQ78" s="1308"/>
      <c r="BR78" s="1308"/>
      <c r="BS78" s="1308"/>
      <c r="BT78" s="1308"/>
      <c r="BU78" s="1308"/>
      <c r="BV78" s="1308"/>
      <c r="BW78" s="1308"/>
      <c r="BX78" s="1308"/>
      <c r="BY78" s="1308"/>
      <c r="BZ78" s="1308"/>
      <c r="CA78" s="1308"/>
      <c r="CB78" s="1308"/>
      <c r="CC78" s="1308"/>
      <c r="CD78" s="1308"/>
      <c r="CE78" s="1308"/>
      <c r="CF78" s="1308"/>
      <c r="CG78" s="1308"/>
      <c r="CH78" s="1308"/>
      <c r="CI78" s="1308"/>
      <c r="CJ78" s="1308"/>
      <c r="CK78" s="1308"/>
      <c r="CL78" s="1308"/>
      <c r="CM78" s="1308"/>
      <c r="CN78" s="1308"/>
      <c r="CO78" s="1308"/>
      <c r="CP78" s="1308"/>
      <c r="CQ78" s="1308"/>
      <c r="CR78" s="1308"/>
      <c r="CS78" s="1308"/>
      <c r="CT78" s="1308"/>
      <c r="CU78" s="1308"/>
      <c r="CV78" s="1308"/>
      <c r="CW78" s="1308"/>
      <c r="CX78" s="1308"/>
      <c r="CY78" s="1308"/>
      <c r="CZ78" s="1308"/>
      <c r="DA78" s="1308"/>
      <c r="DB78" s="1308"/>
      <c r="DC78" s="1308"/>
    </row>
    <row r="79" spans="2:107">
      <c r="B79" s="1277"/>
      <c r="G79" s="1296"/>
      <c r="H79" s="1296"/>
      <c r="I79" s="1310"/>
      <c r="J79" s="1310"/>
      <c r="K79" s="1326"/>
      <c r="L79" s="1326"/>
      <c r="M79" s="1326"/>
      <c r="N79" s="1326"/>
      <c r="AN79" s="1302"/>
      <c r="AO79" s="1302"/>
      <c r="AP79" s="1302"/>
      <c r="AQ79" s="1302"/>
      <c r="AR79" s="1302"/>
      <c r="AS79" s="1302"/>
      <c r="AT79" s="1302"/>
      <c r="AU79" s="1302"/>
      <c r="AV79" s="1302"/>
      <c r="AW79" s="1302"/>
      <c r="AX79" s="1302"/>
      <c r="AY79" s="1302"/>
      <c r="AZ79" s="1302"/>
      <c r="BA79" s="1302"/>
      <c r="BB79" s="1306" t="s">
        <v>627</v>
      </c>
      <c r="BC79" s="1306"/>
      <c r="BD79" s="1306"/>
      <c r="BE79" s="1306"/>
      <c r="BF79" s="1306"/>
      <c r="BG79" s="1306"/>
      <c r="BH79" s="1306"/>
      <c r="BI79" s="1306"/>
      <c r="BJ79" s="1306"/>
      <c r="BK79" s="1306"/>
      <c r="BL79" s="1306"/>
      <c r="BM79" s="1306"/>
      <c r="BN79" s="1306"/>
      <c r="BO79" s="1306"/>
      <c r="BP79" s="1308">
        <v>8.5</v>
      </c>
      <c r="BQ79" s="1308"/>
      <c r="BR79" s="1308"/>
      <c r="BS79" s="1308"/>
      <c r="BT79" s="1308"/>
      <c r="BU79" s="1308"/>
      <c r="BV79" s="1308"/>
      <c r="BW79" s="1308"/>
      <c r="BX79" s="1308">
        <v>9.3000000000000007</v>
      </c>
      <c r="BY79" s="1308"/>
      <c r="BZ79" s="1308"/>
      <c r="CA79" s="1308"/>
      <c r="CB79" s="1308"/>
      <c r="CC79" s="1308"/>
      <c r="CD79" s="1308"/>
      <c r="CE79" s="1308"/>
      <c r="CF79" s="1308">
        <v>9.1999999999999993</v>
      </c>
      <c r="CG79" s="1308"/>
      <c r="CH79" s="1308"/>
      <c r="CI79" s="1308"/>
      <c r="CJ79" s="1308"/>
      <c r="CK79" s="1308"/>
      <c r="CL79" s="1308"/>
      <c r="CM79" s="1308"/>
      <c r="CN79" s="1308">
        <v>9.1</v>
      </c>
      <c r="CO79" s="1308"/>
      <c r="CP79" s="1308"/>
      <c r="CQ79" s="1308"/>
      <c r="CR79" s="1308"/>
      <c r="CS79" s="1308"/>
      <c r="CT79" s="1308"/>
      <c r="CU79" s="1308"/>
      <c r="CV79" s="1308">
        <v>9.1</v>
      </c>
      <c r="CW79" s="1308"/>
      <c r="CX79" s="1308"/>
      <c r="CY79" s="1308"/>
      <c r="CZ79" s="1308"/>
      <c r="DA79" s="1308"/>
      <c r="DB79" s="1308"/>
      <c r="DC79" s="1308"/>
    </row>
    <row r="80" spans="2:107">
      <c r="B80" s="1277"/>
      <c r="G80" s="1296"/>
      <c r="H80" s="1296"/>
      <c r="I80" s="1310"/>
      <c r="J80" s="1310"/>
      <c r="K80" s="1326"/>
      <c r="L80" s="1326"/>
      <c r="M80" s="1326"/>
      <c r="N80" s="1326"/>
      <c r="AN80" s="1302"/>
      <c r="AO80" s="1302"/>
      <c r="AP80" s="1302"/>
      <c r="AQ80" s="1302"/>
      <c r="AR80" s="1302"/>
      <c r="AS80" s="1302"/>
      <c r="AT80" s="1302"/>
      <c r="AU80" s="1302"/>
      <c r="AV80" s="1302"/>
      <c r="AW80" s="1302"/>
      <c r="AX80" s="1302"/>
      <c r="AY80" s="1302"/>
      <c r="AZ80" s="1302"/>
      <c r="BA80" s="1302"/>
      <c r="BB80" s="1306"/>
      <c r="BC80" s="1306"/>
      <c r="BD80" s="1306"/>
      <c r="BE80" s="1306"/>
      <c r="BF80" s="1306"/>
      <c r="BG80" s="1306"/>
      <c r="BH80" s="1306"/>
      <c r="BI80" s="1306"/>
      <c r="BJ80" s="1306"/>
      <c r="BK80" s="1306"/>
      <c r="BL80" s="1306"/>
      <c r="BM80" s="1306"/>
      <c r="BN80" s="1306"/>
      <c r="BO80" s="1306"/>
      <c r="BP80" s="1308"/>
      <c r="BQ80" s="1308"/>
      <c r="BR80" s="1308"/>
      <c r="BS80" s="1308"/>
      <c r="BT80" s="1308"/>
      <c r="BU80" s="1308"/>
      <c r="BV80" s="1308"/>
      <c r="BW80" s="1308"/>
      <c r="BX80" s="1308"/>
      <c r="BY80" s="1308"/>
      <c r="BZ80" s="1308"/>
      <c r="CA80" s="1308"/>
      <c r="CB80" s="1308"/>
      <c r="CC80" s="1308"/>
      <c r="CD80" s="1308"/>
      <c r="CE80" s="1308"/>
      <c r="CF80" s="1308"/>
      <c r="CG80" s="1308"/>
      <c r="CH80" s="1308"/>
      <c r="CI80" s="1308"/>
      <c r="CJ80" s="1308"/>
      <c r="CK80" s="1308"/>
      <c r="CL80" s="1308"/>
      <c r="CM80" s="1308"/>
      <c r="CN80" s="1308"/>
      <c r="CO80" s="1308"/>
      <c r="CP80" s="1308"/>
      <c r="CQ80" s="1308"/>
      <c r="CR80" s="1308"/>
      <c r="CS80" s="1308"/>
      <c r="CT80" s="1308"/>
      <c r="CU80" s="1308"/>
      <c r="CV80" s="1308"/>
      <c r="CW80" s="1308"/>
      <c r="CX80" s="1308"/>
      <c r="CY80" s="1308"/>
      <c r="CZ80" s="1308"/>
      <c r="DA80" s="1308"/>
      <c r="DB80" s="1308"/>
      <c r="DC80" s="1308"/>
    </row>
    <row r="81" spans="2:109">
      <c r="B81" s="1277"/>
    </row>
    <row r="82" spans="2:109" ht="17.25">
      <c r="B82" s="1277"/>
      <c r="K82" s="1327"/>
      <c r="L82" s="1327"/>
      <c r="M82" s="1327"/>
      <c r="N82" s="1327"/>
      <c r="AQ82" s="1327"/>
      <c r="AR82" s="1327"/>
      <c r="AS82" s="1327"/>
      <c r="AT82" s="1327"/>
      <c r="BC82" s="1327"/>
      <c r="BD82" s="1327"/>
      <c r="BE82" s="1327"/>
      <c r="BF82" s="1327"/>
      <c r="BO82" s="1327"/>
      <c r="BP82" s="1327"/>
      <c r="BQ82" s="1327"/>
      <c r="BR82" s="1327"/>
      <c r="CA82" s="1327"/>
      <c r="CB82" s="1327"/>
      <c r="CC82" s="1327"/>
      <c r="CD82" s="1327"/>
      <c r="CM82" s="1327"/>
      <c r="CN82" s="1327"/>
      <c r="CO82" s="1327"/>
      <c r="CP82" s="1327"/>
      <c r="CY82" s="1327"/>
      <c r="CZ82" s="1327"/>
      <c r="DA82" s="1327"/>
      <c r="DB82" s="1327"/>
      <c r="DC82" s="1327"/>
    </row>
    <row r="83" spans="2:109">
      <c r="B83" s="1279"/>
      <c r="C83" s="1280"/>
      <c r="D83" s="1280"/>
      <c r="E83" s="1280"/>
      <c r="F83" s="1280"/>
      <c r="G83" s="1280"/>
      <c r="H83" s="1280"/>
      <c r="I83" s="1280"/>
      <c r="J83" s="1280"/>
      <c r="K83" s="1280"/>
      <c r="L83" s="1280"/>
      <c r="M83" s="1280"/>
      <c r="N83" s="1280"/>
      <c r="O83" s="1280"/>
      <c r="P83" s="1280"/>
      <c r="Q83" s="1280"/>
      <c r="R83" s="1280"/>
      <c r="S83" s="1280"/>
      <c r="T83" s="1280"/>
      <c r="U83" s="1280"/>
      <c r="V83" s="1280"/>
      <c r="W83" s="1280"/>
      <c r="X83" s="1280"/>
      <c r="Y83" s="1280"/>
      <c r="Z83" s="1280"/>
      <c r="AA83" s="1280"/>
      <c r="AB83" s="1280"/>
      <c r="AC83" s="1280"/>
      <c r="AD83" s="1280"/>
      <c r="AE83" s="1280"/>
      <c r="AF83" s="1280"/>
      <c r="AG83" s="1280"/>
      <c r="AH83" s="1280"/>
      <c r="AI83" s="1280"/>
      <c r="AJ83" s="1280"/>
      <c r="AK83" s="1280"/>
      <c r="AL83" s="1280"/>
      <c r="AM83" s="1280"/>
      <c r="AN83" s="1280"/>
      <c r="AO83" s="1280"/>
      <c r="AP83" s="1280"/>
      <c r="AQ83" s="1280"/>
      <c r="AR83" s="1280"/>
      <c r="AS83" s="1280"/>
      <c r="AT83" s="1280"/>
      <c r="AU83" s="1280"/>
      <c r="AV83" s="1280"/>
      <c r="AW83" s="1280"/>
      <c r="AX83" s="1280"/>
      <c r="AY83" s="1280"/>
      <c r="AZ83" s="1280"/>
      <c r="BA83" s="1280"/>
      <c r="BB83" s="1280"/>
      <c r="BC83" s="1280"/>
      <c r="BD83" s="1280"/>
      <c r="BE83" s="1280"/>
      <c r="BF83" s="1280"/>
      <c r="BG83" s="1280"/>
      <c r="BH83" s="1280"/>
      <c r="BI83" s="1280"/>
      <c r="BJ83" s="1280"/>
      <c r="BK83" s="1280"/>
      <c r="BL83" s="1280"/>
      <c r="BM83" s="1280"/>
      <c r="BN83" s="1280"/>
      <c r="BO83" s="1280"/>
      <c r="BP83" s="1280"/>
      <c r="BQ83" s="1280"/>
      <c r="BR83" s="1280"/>
      <c r="BS83" s="1280"/>
      <c r="BT83" s="1280"/>
      <c r="BU83" s="1280"/>
      <c r="BV83" s="1280"/>
      <c r="BW83" s="1280"/>
      <c r="BX83" s="1280"/>
      <c r="BY83" s="1280"/>
      <c r="BZ83" s="1280"/>
      <c r="CA83" s="1280"/>
      <c r="CB83" s="1280"/>
      <c r="CC83" s="1280"/>
      <c r="CD83" s="1280"/>
      <c r="CE83" s="1280"/>
      <c r="CF83" s="1280"/>
      <c r="CG83" s="1280"/>
      <c r="CH83" s="1280"/>
      <c r="CI83" s="1280"/>
      <c r="CJ83" s="1280"/>
      <c r="CK83" s="1280"/>
      <c r="CL83" s="1280"/>
      <c r="CM83" s="1280"/>
      <c r="CN83" s="1280"/>
      <c r="CO83" s="1280"/>
      <c r="CP83" s="1280"/>
      <c r="CQ83" s="1280"/>
      <c r="CR83" s="1280"/>
      <c r="CS83" s="1280"/>
      <c r="CT83" s="1280"/>
      <c r="CU83" s="1280"/>
      <c r="CV83" s="1280"/>
      <c r="CW83" s="1280"/>
      <c r="CX83" s="1280"/>
      <c r="CY83" s="1280"/>
      <c r="CZ83" s="1280"/>
      <c r="DA83" s="1280"/>
      <c r="DB83" s="1280"/>
      <c r="DC83" s="1280"/>
      <c r="DD83" s="1281"/>
    </row>
    <row r="84" spans="2:109">
      <c r="DD84" s="1270"/>
      <c r="DE84" s="1270"/>
    </row>
    <row r="85" spans="2:109">
      <c r="DD85" s="1270"/>
      <c r="DE85" s="1270"/>
    </row>
    <row r="86" spans="2:109" hidden="1">
      <c r="DD86" s="1270"/>
      <c r="DE86" s="1270"/>
    </row>
    <row r="87" spans="2:109" hidden="1">
      <c r="K87" s="1328"/>
      <c r="AQ87" s="1328"/>
      <c r="BC87" s="1328"/>
      <c r="BO87" s="1328"/>
      <c r="CA87" s="1328"/>
      <c r="CM87" s="1328"/>
      <c r="CY87" s="1328"/>
      <c r="DD87" s="1270"/>
      <c r="DE87" s="1270"/>
    </row>
    <row r="88" spans="2:109" hidden="1">
      <c r="DD88" s="1270"/>
      <c r="DE88" s="1270"/>
    </row>
    <row r="89" spans="2:109" hidden="1">
      <c r="DD89" s="1270"/>
      <c r="DE89" s="1270"/>
    </row>
    <row r="90" spans="2:109" hidden="1">
      <c r="DD90" s="1270"/>
      <c r="DE90" s="1270"/>
    </row>
    <row r="91" spans="2:109" hidden="1">
      <c r="DD91" s="1270"/>
      <c r="DE91" s="1270"/>
    </row>
    <row r="92" spans="2:109" ht="13.5" hidden="1" customHeight="1">
      <c r="DD92" s="1270"/>
      <c r="DE92" s="1270"/>
    </row>
    <row r="93" spans="2:109" ht="13.5" hidden="1" customHeight="1">
      <c r="DD93" s="1270"/>
      <c r="DE93" s="1270"/>
    </row>
    <row r="94" spans="2:109" ht="13.5" hidden="1" customHeight="1">
      <c r="DD94" s="1270"/>
      <c r="DE94" s="1270"/>
    </row>
    <row r="95" spans="2:109" ht="13.5" hidden="1" customHeight="1">
      <c r="DD95" s="1270"/>
      <c r="DE95" s="1270"/>
    </row>
    <row r="96" spans="2:109" ht="13.5" hidden="1" customHeight="1">
      <c r="DD96" s="1270"/>
      <c r="DE96" s="1270"/>
    </row>
    <row r="97" spans="108:109" ht="13.5" hidden="1" customHeight="1">
      <c r="DD97" s="1270"/>
      <c r="DE97" s="1270"/>
    </row>
    <row r="98" spans="108:109" ht="13.5" hidden="1" customHeight="1">
      <c r="DD98" s="1270"/>
      <c r="DE98" s="1270"/>
    </row>
    <row r="99" spans="108:109" ht="13.5" hidden="1" customHeight="1">
      <c r="DD99" s="1270"/>
      <c r="DE99" s="1270"/>
    </row>
    <row r="100" spans="108:109" ht="13.5" hidden="1" customHeight="1">
      <c r="DD100" s="1270"/>
      <c r="DE100" s="1270"/>
    </row>
    <row r="101" spans="108:109" ht="13.5" hidden="1" customHeight="1">
      <c r="DD101" s="1270"/>
      <c r="DE101" s="1270"/>
    </row>
    <row r="102" spans="108:109" ht="13.5" hidden="1" customHeight="1">
      <c r="DD102" s="1270"/>
      <c r="DE102" s="1270"/>
    </row>
    <row r="103" spans="108:109" ht="13.5" hidden="1" customHeight="1">
      <c r="DD103" s="1270"/>
      <c r="DE103" s="1270"/>
    </row>
    <row r="104" spans="108:109" ht="13.5" hidden="1" customHeight="1">
      <c r="DD104" s="1270"/>
      <c r="DE104" s="1270"/>
    </row>
    <row r="105" spans="108:109" ht="13.5" hidden="1" customHeight="1">
      <c r="DD105" s="1270"/>
      <c r="DE105" s="1270"/>
    </row>
    <row r="106" spans="108:109" ht="13.5" hidden="1" customHeight="1">
      <c r="DD106" s="1270"/>
      <c r="DE106" s="1270"/>
    </row>
    <row r="107" spans="108:109" ht="13.5" hidden="1" customHeight="1">
      <c r="DD107" s="1270"/>
      <c r="DE107" s="1270"/>
    </row>
    <row r="108" spans="108:109" ht="13.5" hidden="1" customHeight="1">
      <c r="DD108" s="1270"/>
      <c r="DE108" s="1270"/>
    </row>
    <row r="109" spans="108:109" ht="13.5" hidden="1" customHeight="1">
      <c r="DD109" s="1270"/>
      <c r="DE109" s="1270"/>
    </row>
    <row r="110" spans="108:109" ht="13.5" hidden="1" customHeight="1">
      <c r="DD110" s="1270"/>
      <c r="DE110" s="1270"/>
    </row>
    <row r="111" spans="108:109" ht="13.5" hidden="1" customHeight="1">
      <c r="DD111" s="1270"/>
      <c r="DE111" s="1270"/>
    </row>
    <row r="112" spans="108:109" ht="13.5" hidden="1" customHeight="1">
      <c r="DD112" s="1270"/>
      <c r="DE112" s="1270"/>
    </row>
    <row r="113" spans="108:109" ht="13.5" hidden="1" customHeight="1">
      <c r="DD113" s="1270"/>
      <c r="DE113" s="1270"/>
    </row>
    <row r="114" spans="108:109" ht="13.5" hidden="1" customHeight="1">
      <c r="DD114" s="1270"/>
      <c r="DE114" s="1270"/>
    </row>
    <row r="115" spans="108:109" ht="13.5" hidden="1" customHeight="1">
      <c r="DD115" s="1270"/>
      <c r="DE115" s="1270"/>
    </row>
    <row r="116" spans="108:109" ht="13.5" hidden="1" customHeight="1">
      <c r="DD116" s="1270"/>
      <c r="DE116" s="1270"/>
    </row>
    <row r="117" spans="108:109" ht="13.5" hidden="1" customHeight="1">
      <c r="DD117" s="1270"/>
      <c r="DE117" s="1270"/>
    </row>
    <row r="118" spans="108:109" ht="13.5" hidden="1" customHeight="1">
      <c r="DD118" s="1270"/>
      <c r="DE118" s="1270"/>
    </row>
    <row r="119" spans="108:109" ht="13.5" hidden="1" customHeight="1">
      <c r="DD119" s="1270"/>
      <c r="DE119" s="1270"/>
    </row>
    <row r="120" spans="108:109" ht="13.5" hidden="1" customHeight="1">
      <c r="DD120" s="1270"/>
      <c r="DE120" s="1270"/>
    </row>
    <row r="121" spans="108:109" ht="13.5" hidden="1" customHeight="1">
      <c r="DD121" s="1270"/>
      <c r="DE121" s="1270"/>
    </row>
    <row r="122" spans="108:109" ht="13.5" hidden="1" customHeight="1">
      <c r="DD122" s="1270"/>
      <c r="DE122" s="1270"/>
    </row>
    <row r="123" spans="108:109" ht="13.5" hidden="1" customHeight="1">
      <c r="DD123" s="1270"/>
      <c r="DE123" s="1270"/>
    </row>
    <row r="124" spans="108:109" ht="13.5" hidden="1" customHeight="1">
      <c r="DD124" s="1270"/>
      <c r="DE124" s="1270"/>
    </row>
    <row r="125" spans="108:109" ht="13.5" hidden="1" customHeight="1">
      <c r="DD125" s="1270"/>
      <c r="DE125" s="1270"/>
    </row>
    <row r="126" spans="108:109" ht="13.5" hidden="1" customHeight="1">
      <c r="DD126" s="1270"/>
      <c r="DE126" s="1270"/>
    </row>
    <row r="127" spans="108:109" ht="13.5" hidden="1" customHeight="1">
      <c r="DD127" s="1270"/>
      <c r="DE127" s="1270"/>
    </row>
    <row r="128" spans="108:109" ht="13.5" hidden="1" customHeight="1">
      <c r="DD128" s="1270"/>
      <c r="DE128" s="1270"/>
    </row>
    <row r="129" spans="108:109" ht="13.5" hidden="1" customHeight="1">
      <c r="DD129" s="1270"/>
      <c r="DE129" s="1270"/>
    </row>
    <row r="130" spans="108:109" ht="13.5" hidden="1" customHeight="1">
      <c r="DD130" s="1270"/>
      <c r="DE130" s="1270"/>
    </row>
    <row r="131" spans="108:109" ht="13.5" hidden="1" customHeight="1">
      <c r="DD131" s="1270"/>
      <c r="DE131" s="1270"/>
    </row>
    <row r="132" spans="108:109" ht="13.5" hidden="1" customHeight="1">
      <c r="DD132" s="1270"/>
      <c r="DE132" s="1270"/>
    </row>
    <row r="133" spans="108:109" ht="13.5" hidden="1" customHeight="1">
      <c r="DD133" s="1270"/>
      <c r="DE133" s="1270"/>
    </row>
    <row r="134" spans="108:109" ht="13.5" hidden="1" customHeight="1">
      <c r="DD134" s="1270"/>
      <c r="DE134" s="1270"/>
    </row>
    <row r="135" spans="108:109" ht="13.5" hidden="1" customHeight="1">
      <c r="DD135" s="1270"/>
      <c r="DE135" s="1270"/>
    </row>
    <row r="136" spans="108:109" ht="13.5" hidden="1" customHeight="1">
      <c r="DD136" s="1270"/>
      <c r="DE136" s="1270"/>
    </row>
    <row r="137" spans="108:109" ht="13.5" hidden="1" customHeight="1">
      <c r="DD137" s="1270"/>
      <c r="DE137" s="1270"/>
    </row>
    <row r="138" spans="108:109" ht="13.5" hidden="1" customHeight="1">
      <c r="DD138" s="1270"/>
      <c r="DE138" s="1270"/>
    </row>
    <row r="139" spans="108:109" ht="13.5" hidden="1" customHeight="1">
      <c r="DD139" s="1270"/>
      <c r="DE139" s="1270"/>
    </row>
    <row r="140" spans="108:109" ht="13.5" hidden="1" customHeight="1">
      <c r="DD140" s="1270"/>
      <c r="DE140" s="1270"/>
    </row>
    <row r="141" spans="108:109" ht="13.5" hidden="1" customHeight="1">
      <c r="DD141" s="1270"/>
      <c r="DE141" s="1270"/>
    </row>
    <row r="142" spans="108:109" ht="13.5" hidden="1" customHeight="1">
      <c r="DD142" s="1270"/>
      <c r="DE142" s="1270"/>
    </row>
    <row r="143" spans="108:109" ht="13.5" hidden="1" customHeight="1">
      <c r="DD143" s="1270"/>
      <c r="DE143" s="1270"/>
    </row>
    <row r="144" spans="108:109" ht="13.5" hidden="1" customHeight="1">
      <c r="DD144" s="1270"/>
      <c r="DE144" s="1270"/>
    </row>
    <row r="145" spans="108:109" ht="13.5" hidden="1" customHeight="1">
      <c r="DD145" s="1270"/>
      <c r="DE145" s="1270"/>
    </row>
    <row r="146" spans="108:109" ht="13.5" hidden="1" customHeight="1">
      <c r="DD146" s="1270"/>
      <c r="DE146" s="1270"/>
    </row>
    <row r="147" spans="108:109" ht="13.5" hidden="1" customHeight="1">
      <c r="DD147" s="1270"/>
      <c r="DE147" s="1270"/>
    </row>
    <row r="148" spans="108:109" ht="13.5" hidden="1" customHeight="1">
      <c r="DD148" s="1270"/>
      <c r="DE148" s="1270"/>
    </row>
    <row r="149" spans="108:109" ht="13.5" hidden="1" customHeight="1">
      <c r="DD149" s="1270"/>
      <c r="DE149" s="1270"/>
    </row>
    <row r="150" spans="108:109" ht="13.5" hidden="1" customHeight="1">
      <c r="DD150" s="1270"/>
      <c r="DE150" s="1270"/>
    </row>
    <row r="151" spans="108:109" ht="13.5" hidden="1" customHeight="1">
      <c r="DD151" s="1270"/>
      <c r="DE151" s="1270"/>
    </row>
    <row r="152" spans="108:109" ht="13.5" hidden="1" customHeight="1">
      <c r="DD152" s="1270"/>
      <c r="DE152" s="1270"/>
    </row>
    <row r="153" spans="108:109" ht="13.5" hidden="1" customHeight="1">
      <c r="DD153" s="1270"/>
      <c r="DE153" s="1270"/>
    </row>
    <row r="154" spans="108:109" ht="13.5" hidden="1" customHeight="1">
      <c r="DD154" s="1270"/>
      <c r="DE154" s="1270"/>
    </row>
    <row r="155" spans="108:109" ht="13.5" hidden="1" customHeight="1">
      <c r="DD155" s="1270"/>
      <c r="DE155" s="1270"/>
    </row>
    <row r="156" spans="108:109" ht="13.5" hidden="1" customHeight="1">
      <c r="DD156" s="1270"/>
      <c r="DE156" s="1270"/>
    </row>
    <row r="157" spans="108:109" ht="13.5" hidden="1" customHeight="1">
      <c r="DD157" s="1270"/>
      <c r="DE157" s="1270"/>
    </row>
    <row r="158" spans="108:109" ht="13.5" hidden="1" customHeight="1">
      <c r="DD158" s="1270"/>
      <c r="DE158" s="1270"/>
    </row>
    <row r="159" spans="108:109" ht="13.5" hidden="1" customHeight="1">
      <c r="DD159" s="1270"/>
      <c r="DE159" s="1270"/>
    </row>
    <row r="160" spans="108:109" ht="13.5" hidden="1" customHeight="1">
      <c r="DD160" s="1270"/>
      <c r="DE160" s="1270"/>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QnXj7OErNsyeTJAzpQU2TbuE7ri+f47EO8pOBhRlpFQ0FdLYQcbNiN0+9VmcyYLMdmu+7bvYLx3u1GoiqCMh+Q==" saltValue="l0muL6zuYIt5JOUwuXcqhA=="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302A2D-D963-42D1-AD7A-B3E40BA6F8F8}">
  <sheetPr>
    <pageSetUpPr fitToPage="1"/>
  </sheetPr>
  <dimension ref="A1:DR135"/>
  <sheetViews>
    <sheetView showGridLines="0" zoomScale="55" zoomScaleNormal="55" zoomScaleSheetLayoutView="70" workbookViewId="0"/>
  </sheetViews>
  <sheetFormatPr defaultColWidth="0" defaultRowHeight="13.5" customHeight="1" zeroHeight="1"/>
  <cols>
    <col min="1" max="34" width="2.5" style="291" customWidth="1"/>
    <col min="35" max="122" width="2.5" style="290" customWidth="1"/>
    <col min="123" max="16384" width="2.5" style="290" hidden="1"/>
  </cols>
  <sheetData>
    <row r="1" spans="2:34"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c r="S2" s="290"/>
      <c r="AH2" s="290"/>
    </row>
    <row r="3" spans="2:34">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row r="5" spans="2:34"/>
    <row r="6" spans="2:34"/>
    <row r="7" spans="2:34"/>
    <row r="8" spans="2:34"/>
    <row r="9" spans="2:34">
      <c r="AH9" s="290"/>
    </row>
    <row r="10" spans="2:34"/>
    <row r="11" spans="2:34"/>
    <row r="12" spans="2:34"/>
    <row r="13" spans="2:34"/>
    <row r="14" spans="2:34"/>
    <row r="15" spans="2:34"/>
    <row r="16" spans="2:34"/>
    <row r="17" spans="12:34">
      <c r="AH17" s="290"/>
    </row>
    <row r="18" spans="12:34"/>
    <row r="19" spans="12:34"/>
    <row r="20" spans="12:34">
      <c r="AH20" s="290"/>
    </row>
    <row r="21" spans="12:34">
      <c r="AH21" s="290"/>
    </row>
    <row r="22" spans="12:34"/>
    <row r="23" spans="12:34"/>
    <row r="24" spans="12:34">
      <c r="Q24" s="290"/>
    </row>
    <row r="25" spans="12:34"/>
    <row r="26" spans="12:34"/>
    <row r="27" spans="12:34"/>
    <row r="28" spans="12:34">
      <c r="O28" s="290"/>
      <c r="T28" s="290"/>
      <c r="AH28" s="290"/>
    </row>
    <row r="29" spans="12:34"/>
    <row r="30" spans="12:34"/>
    <row r="31" spans="12:34">
      <c r="Q31" s="290"/>
    </row>
    <row r="32" spans="12:34">
      <c r="L32" s="290"/>
    </row>
    <row r="33" spans="2:34">
      <c r="C33" s="290"/>
      <c r="E33" s="290"/>
      <c r="G33" s="290"/>
      <c r="I33" s="290"/>
      <c r="X33" s="290"/>
    </row>
    <row r="34" spans="2:34">
      <c r="B34" s="290"/>
      <c r="P34" s="290"/>
      <c r="R34" s="290"/>
      <c r="T34" s="290"/>
    </row>
    <row r="35" spans="2:34">
      <c r="D35" s="290"/>
      <c r="W35" s="290"/>
      <c r="AC35" s="290"/>
      <c r="AD35" s="290"/>
      <c r="AE35" s="290"/>
      <c r="AF35" s="290"/>
      <c r="AG35" s="290"/>
      <c r="AH35" s="290"/>
    </row>
    <row r="36" spans="2:34">
      <c r="H36" s="290"/>
      <c r="J36" s="290"/>
      <c r="K36" s="290"/>
      <c r="M36" s="290"/>
      <c r="Y36" s="290"/>
      <c r="Z36" s="290"/>
      <c r="AA36" s="290"/>
      <c r="AB36" s="290"/>
      <c r="AC36" s="290"/>
      <c r="AD36" s="290"/>
      <c r="AE36" s="290"/>
      <c r="AF36" s="290"/>
      <c r="AG36" s="290"/>
      <c r="AH36" s="290"/>
    </row>
    <row r="37" spans="2:34">
      <c r="AH37" s="290"/>
    </row>
    <row r="38" spans="2:34">
      <c r="AG38" s="290"/>
      <c r="AH38" s="290"/>
    </row>
    <row r="39" spans="2:34"/>
    <row r="40" spans="2:34">
      <c r="X40" s="290"/>
    </row>
    <row r="41" spans="2:34">
      <c r="R41" s="290"/>
    </row>
    <row r="42" spans="2:34">
      <c r="W42" s="290"/>
    </row>
    <row r="43" spans="2:34">
      <c r="Y43" s="290"/>
      <c r="Z43" s="290"/>
      <c r="AA43" s="290"/>
      <c r="AB43" s="290"/>
      <c r="AC43" s="290"/>
      <c r="AD43" s="290"/>
      <c r="AE43" s="290"/>
      <c r="AF43" s="290"/>
      <c r="AG43" s="290"/>
      <c r="AH43" s="290"/>
    </row>
    <row r="44" spans="2:34">
      <c r="AH44" s="290"/>
    </row>
    <row r="45" spans="2:34">
      <c r="X45" s="290"/>
    </row>
    <row r="46" spans="2:34"/>
    <row r="47" spans="2:34"/>
    <row r="48" spans="2:34">
      <c r="W48" s="290"/>
      <c r="Y48" s="290"/>
      <c r="Z48" s="290"/>
      <c r="AA48" s="290"/>
      <c r="AB48" s="290"/>
      <c r="AC48" s="290"/>
      <c r="AD48" s="290"/>
      <c r="AE48" s="290"/>
      <c r="AF48" s="290"/>
      <c r="AG48" s="290"/>
      <c r="AH48" s="290"/>
    </row>
    <row r="49" spans="28:34"/>
    <row r="50" spans="28:34">
      <c r="AE50" s="290"/>
      <c r="AF50" s="290"/>
      <c r="AG50" s="290"/>
      <c r="AH50" s="290"/>
    </row>
    <row r="51" spans="28:34">
      <c r="AC51" s="290"/>
      <c r="AD51" s="290"/>
      <c r="AE51" s="290"/>
      <c r="AF51" s="290"/>
      <c r="AG51" s="290"/>
      <c r="AH51" s="290"/>
    </row>
    <row r="52" spans="28:34"/>
    <row r="53" spans="28:34">
      <c r="AF53" s="290"/>
      <c r="AG53" s="290"/>
      <c r="AH53" s="290"/>
    </row>
    <row r="54" spans="28:34">
      <c r="AH54" s="290"/>
    </row>
    <row r="55" spans="28:34"/>
    <row r="56" spans="28:34">
      <c r="AB56" s="290"/>
      <c r="AC56" s="290"/>
      <c r="AD56" s="290"/>
      <c r="AE56" s="290"/>
      <c r="AF56" s="290"/>
      <c r="AG56" s="290"/>
      <c r="AH56" s="290"/>
    </row>
    <row r="57" spans="28:34">
      <c r="AH57" s="290"/>
    </row>
    <row r="58" spans="28:34">
      <c r="AH58" s="290"/>
    </row>
    <row r="59" spans="28:34"/>
    <row r="60" spans="28:34"/>
    <row r="61" spans="28:34"/>
    <row r="62" spans="28:34"/>
    <row r="63" spans="28:34">
      <c r="AH63" s="290"/>
    </row>
    <row r="64" spans="28:34">
      <c r="AG64" s="290"/>
      <c r="AH64" s="290"/>
    </row>
    <row r="65" spans="28:34"/>
    <row r="66" spans="28:34"/>
    <row r="67" spans="28:34"/>
    <row r="68" spans="28:34">
      <c r="AB68" s="290"/>
      <c r="AC68" s="290"/>
      <c r="AD68" s="290"/>
      <c r="AE68" s="290"/>
      <c r="AF68" s="290"/>
      <c r="AG68" s="290"/>
      <c r="AH68" s="290"/>
    </row>
    <row r="69" spans="28:34">
      <c r="AF69" s="290"/>
      <c r="AG69" s="290"/>
      <c r="AH69" s="290"/>
    </row>
    <row r="70" spans="28:34"/>
    <row r="71" spans="28:34"/>
    <row r="72" spans="28:34"/>
    <row r="73" spans="28:34"/>
    <row r="74" spans="28:34"/>
    <row r="75" spans="28:34">
      <c r="AH75" s="290"/>
    </row>
    <row r="76" spans="28:34">
      <c r="AF76" s="290"/>
      <c r="AG76" s="290"/>
      <c r="AH76" s="290"/>
    </row>
    <row r="77" spans="28:34">
      <c r="AG77" s="290"/>
      <c r="AH77" s="290"/>
    </row>
    <row r="78" spans="28:34"/>
    <row r="79" spans="28:34"/>
    <row r="80" spans="28:34"/>
    <row r="81" spans="25:34"/>
    <row r="82" spans="25:34">
      <c r="Y82" s="290"/>
    </row>
    <row r="83" spans="25:34">
      <c r="Y83" s="290"/>
      <c r="Z83" s="290"/>
      <c r="AA83" s="290"/>
      <c r="AB83" s="290"/>
      <c r="AC83" s="290"/>
      <c r="AD83" s="290"/>
      <c r="AE83" s="290"/>
      <c r="AF83" s="290"/>
      <c r="AG83" s="290"/>
      <c r="AH83" s="290"/>
    </row>
    <row r="84" spans="25:34"/>
    <row r="85" spans="25:34"/>
    <row r="86" spans="25:34"/>
    <row r="87" spans="25:34"/>
    <row r="88" spans="25:34">
      <c r="AH88" s="290"/>
    </row>
    <row r="89" spans="25:34"/>
    <row r="90" spans="25:34"/>
    <row r="91" spans="25:34"/>
    <row r="92" spans="25:34" ht="13.5" customHeight="1"/>
    <row r="93" spans="25:34" ht="13.5" customHeight="1"/>
    <row r="94" spans="25:34" ht="13.5" customHeight="1">
      <c r="AF94" s="290"/>
      <c r="AG94" s="290"/>
      <c r="AH94" s="290"/>
    </row>
    <row r="95" spans="25:34" ht="13.5" customHeight="1">
      <c r="AH95" s="290"/>
    </row>
    <row r="96" spans="25:34" ht="13.5" customHeight="1"/>
    <row r="97" spans="33:34" ht="13.5" customHeight="1"/>
    <row r="98" spans="33:34" ht="13.5" customHeight="1"/>
    <row r="99" spans="33:34" ht="13.5" customHeight="1"/>
    <row r="100" spans="33:34" ht="13.5" customHeight="1"/>
    <row r="101" spans="33:34" ht="13.5" customHeight="1">
      <c r="AH101" s="290"/>
    </row>
    <row r="102" spans="33:34" ht="13.5" customHeight="1"/>
    <row r="103" spans="33:34" ht="13.5" customHeight="1"/>
    <row r="104" spans="33:34" ht="13.5" customHeight="1">
      <c r="AG104" s="290"/>
      <c r="AH104" s="29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0"/>
    </row>
    <row r="117" spans="34:122" ht="13.5" customHeight="1"/>
    <row r="118" spans="34:122" ht="13.5" customHeight="1"/>
    <row r="119" spans="34:122" ht="13.5" customHeight="1"/>
    <row r="120" spans="34:122" ht="13.5" customHeight="1">
      <c r="AH120" s="290"/>
    </row>
    <row r="121" spans="34:122" ht="13.5" customHeight="1">
      <c r="AH121" s="290"/>
    </row>
    <row r="122" spans="34:122" ht="13.5" customHeight="1"/>
    <row r="123" spans="34:122" ht="13.5" customHeight="1"/>
    <row r="124" spans="34:122" ht="13.5" customHeight="1"/>
    <row r="125" spans="34:122" ht="13.5" customHeight="1">
      <c r="DR125" s="290" t="s">
        <v>628</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YXnzXFuGRr+uJKftVaZnbKQGV0lH69mASf66xza6K0EEjA5akfbQ8J6nJFSr1VnZ+8jSlcLxnafB/94nd+Uy9A==" saltValue="q7ANlSkWlXh2CYmQneXRY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DF62C7-FA5B-45E6-A065-F6B2613E486E}">
  <sheetPr>
    <pageSetUpPr fitToPage="1"/>
  </sheetPr>
  <dimension ref="A1:DR135"/>
  <sheetViews>
    <sheetView showGridLines="0" zoomScale="55" zoomScaleNormal="55" zoomScaleSheetLayoutView="55" workbookViewId="0"/>
  </sheetViews>
  <sheetFormatPr defaultColWidth="0" defaultRowHeight="13.5" customHeight="1" zeroHeight="1"/>
  <cols>
    <col min="1" max="34" width="2.5" style="291" customWidth="1"/>
    <col min="35" max="122" width="2.5" style="290" customWidth="1"/>
    <col min="123" max="16384" width="2.5" style="290" hidden="1"/>
  </cols>
  <sheetData>
    <row r="1" spans="2:34"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c r="S2" s="290"/>
      <c r="AH2" s="290"/>
    </row>
    <row r="3" spans="2:34">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row r="5" spans="2:34"/>
    <row r="6" spans="2:34"/>
    <row r="7" spans="2:34"/>
    <row r="8" spans="2:34"/>
    <row r="9" spans="2:34">
      <c r="AH9" s="290"/>
    </row>
    <row r="10" spans="2:34"/>
    <row r="11" spans="2:34"/>
    <row r="12" spans="2:34"/>
    <row r="13" spans="2:34"/>
    <row r="14" spans="2:34"/>
    <row r="15" spans="2:34"/>
    <row r="16" spans="2:34"/>
    <row r="17" spans="12:34">
      <c r="AH17" s="290"/>
    </row>
    <row r="18" spans="12:34"/>
    <row r="19" spans="12:34"/>
    <row r="20" spans="12:34">
      <c r="AH20" s="290"/>
    </row>
    <row r="21" spans="12:34">
      <c r="AH21" s="290"/>
    </row>
    <row r="22" spans="12:34"/>
    <row r="23" spans="12:34"/>
    <row r="24" spans="12:34">
      <c r="Q24" s="290"/>
    </row>
    <row r="25" spans="12:34"/>
    <row r="26" spans="12:34"/>
    <row r="27" spans="12:34"/>
    <row r="28" spans="12:34">
      <c r="O28" s="290"/>
      <c r="T28" s="290"/>
      <c r="AH28" s="290"/>
    </row>
    <row r="29" spans="12:34"/>
    <row r="30" spans="12:34"/>
    <row r="31" spans="12:34">
      <c r="Q31" s="290"/>
    </row>
    <row r="32" spans="12:34">
      <c r="L32" s="290"/>
    </row>
    <row r="33" spans="2:34">
      <c r="C33" s="290"/>
      <c r="E33" s="290"/>
      <c r="G33" s="290"/>
      <c r="I33" s="290"/>
      <c r="X33" s="290"/>
    </row>
    <row r="34" spans="2:34">
      <c r="B34" s="290"/>
      <c r="P34" s="290"/>
      <c r="R34" s="290"/>
      <c r="T34" s="290"/>
    </row>
    <row r="35" spans="2:34">
      <c r="D35" s="290"/>
      <c r="W35" s="290"/>
      <c r="AC35" s="290"/>
      <c r="AD35" s="290"/>
      <c r="AE35" s="290"/>
      <c r="AF35" s="290"/>
      <c r="AG35" s="290"/>
      <c r="AH35" s="290"/>
    </row>
    <row r="36" spans="2:34">
      <c r="H36" s="290"/>
      <c r="J36" s="290"/>
      <c r="K36" s="290"/>
      <c r="M36" s="290"/>
      <c r="Y36" s="290"/>
      <c r="Z36" s="290"/>
      <c r="AA36" s="290"/>
      <c r="AB36" s="290"/>
      <c r="AC36" s="290"/>
      <c r="AD36" s="290"/>
      <c r="AE36" s="290"/>
      <c r="AF36" s="290"/>
      <c r="AG36" s="290"/>
      <c r="AH36" s="290"/>
    </row>
    <row r="37" spans="2:34">
      <c r="AH37" s="290"/>
    </row>
    <row r="38" spans="2:34">
      <c r="AG38" s="290"/>
      <c r="AH38" s="290"/>
    </row>
    <row r="39" spans="2:34"/>
    <row r="40" spans="2:34">
      <c r="X40" s="290"/>
    </row>
    <row r="41" spans="2:34">
      <c r="R41" s="290"/>
    </row>
    <row r="42" spans="2:34">
      <c r="W42" s="290"/>
    </row>
    <row r="43" spans="2:34">
      <c r="Y43" s="290"/>
      <c r="Z43" s="290"/>
      <c r="AA43" s="290"/>
      <c r="AB43" s="290"/>
      <c r="AC43" s="290"/>
      <c r="AD43" s="290"/>
      <c r="AE43" s="290"/>
      <c r="AF43" s="290"/>
      <c r="AG43" s="290"/>
      <c r="AH43" s="290"/>
    </row>
    <row r="44" spans="2:34">
      <c r="AH44" s="290"/>
    </row>
    <row r="45" spans="2:34">
      <c r="X45" s="290"/>
    </row>
    <row r="46" spans="2:34"/>
    <row r="47" spans="2:34"/>
    <row r="48" spans="2:34">
      <c r="W48" s="290"/>
      <c r="Y48" s="290"/>
      <c r="Z48" s="290"/>
      <c r="AA48" s="290"/>
      <c r="AB48" s="290"/>
      <c r="AC48" s="290"/>
      <c r="AD48" s="290"/>
      <c r="AE48" s="290"/>
      <c r="AF48" s="290"/>
      <c r="AG48" s="290"/>
      <c r="AH48" s="290"/>
    </row>
    <row r="49" spans="28:34"/>
    <row r="50" spans="28:34">
      <c r="AE50" s="290"/>
      <c r="AF50" s="290"/>
      <c r="AG50" s="290"/>
      <c r="AH50" s="290"/>
    </row>
    <row r="51" spans="28:34">
      <c r="AC51" s="290"/>
      <c r="AD51" s="290"/>
      <c r="AE51" s="290"/>
      <c r="AF51" s="290"/>
      <c r="AG51" s="290"/>
      <c r="AH51" s="290"/>
    </row>
    <row r="52" spans="28:34"/>
    <row r="53" spans="28:34">
      <c r="AF53" s="290"/>
      <c r="AG53" s="290"/>
      <c r="AH53" s="290"/>
    </row>
    <row r="54" spans="28:34">
      <c r="AH54" s="290"/>
    </row>
    <row r="55" spans="28:34"/>
    <row r="56" spans="28:34">
      <c r="AB56" s="290"/>
      <c r="AC56" s="290"/>
      <c r="AD56" s="290"/>
      <c r="AE56" s="290"/>
      <c r="AF56" s="290"/>
      <c r="AG56" s="290"/>
      <c r="AH56" s="290"/>
    </row>
    <row r="57" spans="28:34">
      <c r="AH57" s="290"/>
    </row>
    <row r="58" spans="28:34">
      <c r="AH58" s="290"/>
    </row>
    <row r="59" spans="28:34">
      <c r="AG59" s="290"/>
      <c r="AH59" s="290"/>
    </row>
    <row r="60" spans="28:34"/>
    <row r="61" spans="28:34"/>
    <row r="62" spans="28:34"/>
    <row r="63" spans="28:34">
      <c r="AH63" s="290"/>
    </row>
    <row r="64" spans="28:34">
      <c r="AG64" s="290"/>
      <c r="AH64" s="290"/>
    </row>
    <row r="65" spans="28:34"/>
    <row r="66" spans="28:34"/>
    <row r="67" spans="28:34"/>
    <row r="68" spans="28:34">
      <c r="AB68" s="290"/>
      <c r="AC68" s="290"/>
      <c r="AD68" s="290"/>
      <c r="AE68" s="290"/>
      <c r="AF68" s="290"/>
      <c r="AG68" s="290"/>
      <c r="AH68" s="290"/>
    </row>
    <row r="69" spans="28:34">
      <c r="AF69" s="290"/>
      <c r="AG69" s="290"/>
      <c r="AH69" s="290"/>
    </row>
    <row r="70" spans="28:34"/>
    <row r="71" spans="28:34"/>
    <row r="72" spans="28:34"/>
    <row r="73" spans="28:34"/>
    <row r="74" spans="28:34"/>
    <row r="75" spans="28:34">
      <c r="AH75" s="290"/>
    </row>
    <row r="76" spans="28:34">
      <c r="AF76" s="290"/>
      <c r="AG76" s="290"/>
      <c r="AH76" s="290"/>
    </row>
    <row r="77" spans="28:34">
      <c r="AG77" s="290"/>
      <c r="AH77" s="290"/>
    </row>
    <row r="78" spans="28:34"/>
    <row r="79" spans="28:34"/>
    <row r="80" spans="28:34"/>
    <row r="81" spans="25:34"/>
    <row r="82" spans="25:34">
      <c r="Y82" s="290"/>
    </row>
    <row r="83" spans="25:34">
      <c r="Y83" s="290"/>
      <c r="Z83" s="290"/>
      <c r="AA83" s="290"/>
      <c r="AB83" s="290"/>
      <c r="AC83" s="290"/>
      <c r="AD83" s="290"/>
      <c r="AE83" s="290"/>
      <c r="AF83" s="290"/>
      <c r="AG83" s="290"/>
      <c r="AH83" s="290"/>
    </row>
    <row r="84" spans="25:34"/>
    <row r="85" spans="25:34"/>
    <row r="86" spans="25:34"/>
    <row r="87" spans="25:34"/>
    <row r="88" spans="25:34">
      <c r="AH88" s="290"/>
    </row>
    <row r="89" spans="25:34"/>
    <row r="90" spans="25:34"/>
    <row r="91" spans="25:34"/>
    <row r="92" spans="25:34" ht="13.5" customHeight="1"/>
    <row r="93" spans="25:34" ht="13.5" customHeight="1"/>
    <row r="94" spans="25:34" ht="13.5" customHeight="1">
      <c r="AF94" s="290"/>
      <c r="AG94" s="290"/>
      <c r="AH94" s="290"/>
    </row>
    <row r="95" spans="25:34" ht="13.5" customHeight="1">
      <c r="AH95" s="290"/>
    </row>
    <row r="96" spans="25:34" ht="13.5" customHeight="1"/>
    <row r="97" spans="33:34" ht="13.5" customHeight="1"/>
    <row r="98" spans="33:34" ht="13.5" customHeight="1"/>
    <row r="99" spans="33:34" ht="13.5" customHeight="1"/>
    <row r="100" spans="33:34" ht="13.5" customHeight="1"/>
    <row r="101" spans="33:34" ht="13.5" customHeight="1">
      <c r="AH101" s="290"/>
    </row>
    <row r="102" spans="33:34" ht="13.5" customHeight="1"/>
    <row r="103" spans="33:34" ht="13.5" customHeight="1"/>
    <row r="104" spans="33:34" ht="13.5" customHeight="1">
      <c r="AG104" s="290"/>
      <c r="AH104" s="29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0"/>
    </row>
    <row r="117" spans="34:122" ht="13.5" customHeight="1"/>
    <row r="118" spans="34:122" ht="13.5" customHeight="1"/>
    <row r="119" spans="34:122" ht="13.5" customHeight="1"/>
    <row r="120" spans="34:122" ht="13.5" customHeight="1">
      <c r="AH120" s="290"/>
    </row>
    <row r="121" spans="34:122" ht="13.5" customHeight="1">
      <c r="AH121" s="290"/>
    </row>
    <row r="122" spans="34:122" ht="13.5" customHeight="1"/>
    <row r="123" spans="34:122" ht="13.5" customHeight="1"/>
    <row r="124" spans="34:122" ht="13.5" customHeight="1"/>
    <row r="125" spans="34:122" ht="13.5" customHeight="1">
      <c r="DR125" s="290" t="s">
        <v>628</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YtBsP4Y3CkHwXKOtFei4+64urzHXmaXnrJVC+kXdJdx9KVJqvkFzqClKRWzlmrhk2Ay93WLTWUa6OK58e5KXqg==" saltValue="C7DVs8PMGAQG/nkbL6PtmA=="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cols>
    <col min="1" max="1" width="45.875" style="149" customWidth="1"/>
    <col min="2" max="8" width="13.375" style="149" customWidth="1"/>
    <col min="9" max="16384" width="11.125" style="149"/>
  </cols>
  <sheetData>
    <row r="1" spans="1:8">
      <c r="A1" s="143"/>
      <c r="B1" s="144"/>
      <c r="C1" s="145"/>
      <c r="D1" s="146"/>
      <c r="E1" s="147"/>
      <c r="F1" s="147"/>
      <c r="G1" s="147"/>
      <c r="H1" s="148"/>
    </row>
    <row r="2" spans="1:8">
      <c r="A2" s="150"/>
      <c r="B2" s="151"/>
      <c r="C2" s="152"/>
      <c r="D2" s="153" t="s">
        <v>52</v>
      </c>
      <c r="E2" s="154"/>
      <c r="F2" s="155" t="s">
        <v>560</v>
      </c>
      <c r="G2" s="156"/>
      <c r="H2" s="157"/>
    </row>
    <row r="3" spans="1:8">
      <c r="A3" s="153" t="s">
        <v>553</v>
      </c>
      <c r="B3" s="158"/>
      <c r="C3" s="159"/>
      <c r="D3" s="160">
        <v>94588</v>
      </c>
      <c r="E3" s="161"/>
      <c r="F3" s="162">
        <v>158564</v>
      </c>
      <c r="G3" s="163"/>
      <c r="H3" s="164"/>
    </row>
    <row r="4" spans="1:8">
      <c r="A4" s="165"/>
      <c r="B4" s="166"/>
      <c r="C4" s="167"/>
      <c r="D4" s="168">
        <v>73748</v>
      </c>
      <c r="E4" s="169"/>
      <c r="F4" s="170">
        <v>48412</v>
      </c>
      <c r="G4" s="171"/>
      <c r="H4" s="172"/>
    </row>
    <row r="5" spans="1:8">
      <c r="A5" s="153" t="s">
        <v>555</v>
      </c>
      <c r="B5" s="158"/>
      <c r="C5" s="159"/>
      <c r="D5" s="160">
        <v>36786</v>
      </c>
      <c r="E5" s="161"/>
      <c r="F5" s="162">
        <v>106092</v>
      </c>
      <c r="G5" s="163"/>
      <c r="H5" s="164"/>
    </row>
    <row r="6" spans="1:8">
      <c r="A6" s="165"/>
      <c r="B6" s="166"/>
      <c r="C6" s="167"/>
      <c r="D6" s="168">
        <v>26545</v>
      </c>
      <c r="E6" s="169"/>
      <c r="F6" s="170">
        <v>44299</v>
      </c>
      <c r="G6" s="171"/>
      <c r="H6" s="172"/>
    </row>
    <row r="7" spans="1:8">
      <c r="A7" s="153" t="s">
        <v>556</v>
      </c>
      <c r="B7" s="158"/>
      <c r="C7" s="159"/>
      <c r="D7" s="160">
        <v>39177</v>
      </c>
      <c r="E7" s="161"/>
      <c r="F7" s="162">
        <v>78903</v>
      </c>
      <c r="G7" s="163"/>
      <c r="H7" s="164"/>
    </row>
    <row r="8" spans="1:8">
      <c r="A8" s="165"/>
      <c r="B8" s="166"/>
      <c r="C8" s="167"/>
      <c r="D8" s="168">
        <v>24491</v>
      </c>
      <c r="E8" s="169"/>
      <c r="F8" s="170">
        <v>49201</v>
      </c>
      <c r="G8" s="171"/>
      <c r="H8" s="172"/>
    </row>
    <row r="9" spans="1:8">
      <c r="A9" s="153" t="s">
        <v>557</v>
      </c>
      <c r="B9" s="158"/>
      <c r="C9" s="159"/>
      <c r="D9" s="160">
        <v>25702</v>
      </c>
      <c r="E9" s="161"/>
      <c r="F9" s="162">
        <v>82993</v>
      </c>
      <c r="G9" s="163"/>
      <c r="H9" s="164"/>
    </row>
    <row r="10" spans="1:8">
      <c r="A10" s="165"/>
      <c r="B10" s="166"/>
      <c r="C10" s="167"/>
      <c r="D10" s="168">
        <v>11776</v>
      </c>
      <c r="E10" s="169"/>
      <c r="F10" s="170">
        <v>46787</v>
      </c>
      <c r="G10" s="171"/>
      <c r="H10" s="172"/>
    </row>
    <row r="11" spans="1:8">
      <c r="A11" s="153" t="s">
        <v>558</v>
      </c>
      <c r="B11" s="158"/>
      <c r="C11" s="159"/>
      <c r="D11" s="160">
        <v>26863</v>
      </c>
      <c r="E11" s="161"/>
      <c r="F11" s="162">
        <v>108252</v>
      </c>
      <c r="G11" s="163"/>
      <c r="H11" s="164"/>
    </row>
    <row r="12" spans="1:8">
      <c r="A12" s="165"/>
      <c r="B12" s="166"/>
      <c r="C12" s="173"/>
      <c r="D12" s="168">
        <v>19561</v>
      </c>
      <c r="E12" s="169"/>
      <c r="F12" s="170">
        <v>50321</v>
      </c>
      <c r="G12" s="171"/>
      <c r="H12" s="172"/>
    </row>
    <row r="13" spans="1:8">
      <c r="A13" s="153"/>
      <c r="B13" s="158"/>
      <c r="C13" s="174"/>
      <c r="D13" s="175">
        <v>44623</v>
      </c>
      <c r="E13" s="176"/>
      <c r="F13" s="177">
        <v>106961</v>
      </c>
      <c r="G13" s="178"/>
      <c r="H13" s="164"/>
    </row>
    <row r="14" spans="1:8">
      <c r="A14" s="165"/>
      <c r="B14" s="166"/>
      <c r="C14" s="167"/>
      <c r="D14" s="168">
        <v>31224</v>
      </c>
      <c r="E14" s="169"/>
      <c r="F14" s="170">
        <v>47804</v>
      </c>
      <c r="G14" s="171"/>
      <c r="H14" s="172"/>
    </row>
    <row r="17" spans="1:11">
      <c r="A17" s="149" t="s">
        <v>53</v>
      </c>
    </row>
    <row r="18" spans="1:11">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c r="A19" s="179" t="s">
        <v>54</v>
      </c>
      <c r="B19" s="179">
        <f>ROUND(VALUE(SUBSTITUTE(実質収支比率等に係る経年分析!F$48,"▲","-")),2)</f>
        <v>5.83</v>
      </c>
      <c r="C19" s="179">
        <f>ROUND(VALUE(SUBSTITUTE(実質収支比率等に係る経年分析!G$48,"▲","-")),2)</f>
        <v>7.66</v>
      </c>
      <c r="D19" s="179">
        <f>ROUND(VALUE(SUBSTITUTE(実質収支比率等に係る経年分析!H$48,"▲","-")),2)</f>
        <v>6.86</v>
      </c>
      <c r="E19" s="179">
        <f>ROUND(VALUE(SUBSTITUTE(実質収支比率等に係る経年分析!I$48,"▲","-")),2)</f>
        <v>8.18</v>
      </c>
      <c r="F19" s="179">
        <f>ROUND(VALUE(SUBSTITUTE(実質収支比率等に係る経年分析!J$48,"▲","-")),2)</f>
        <v>10.43</v>
      </c>
    </row>
    <row r="20" spans="1:11">
      <c r="A20" s="179" t="s">
        <v>55</v>
      </c>
      <c r="B20" s="179">
        <f>ROUND(VALUE(SUBSTITUTE(実質収支比率等に係る経年分析!F$47,"▲","-")),2)</f>
        <v>11.44</v>
      </c>
      <c r="C20" s="179">
        <f>ROUND(VALUE(SUBSTITUTE(実質収支比率等に係る経年分析!G$47,"▲","-")),2)</f>
        <v>11.41</v>
      </c>
      <c r="D20" s="179">
        <f>ROUND(VALUE(SUBSTITUTE(実質収支比率等に係る経年分析!H$47,"▲","-")),2)</f>
        <v>10.79</v>
      </c>
      <c r="E20" s="179">
        <f>ROUND(VALUE(SUBSTITUTE(実質収支比率等に係る経年分析!I$47,"▲","-")),2)</f>
        <v>9.8699999999999992</v>
      </c>
      <c r="F20" s="179">
        <f>ROUND(VALUE(SUBSTITUTE(実質収支比率等に係る経年分析!J$47,"▲","-")),2)</f>
        <v>9.0500000000000007</v>
      </c>
    </row>
    <row r="21" spans="1:11">
      <c r="A21" s="179" t="s">
        <v>56</v>
      </c>
      <c r="B21" s="179">
        <f>IF(ISNUMBER(VALUE(SUBSTITUTE(実質収支比率等に係る経年分析!F$49,"▲","-"))),ROUND(VALUE(SUBSTITUTE(実質収支比率等に係る経年分析!F$49,"▲","-")),2),NA())</f>
        <v>-0.28000000000000003</v>
      </c>
      <c r="C21" s="179">
        <f>IF(ISNUMBER(VALUE(SUBSTITUTE(実質収支比率等に係る経年分析!G$49,"▲","-"))),ROUND(VALUE(SUBSTITUTE(実質収支比率等に係る経年分析!G$49,"▲","-")),2),NA())</f>
        <v>1.85</v>
      </c>
      <c r="D21" s="179">
        <f>IF(ISNUMBER(VALUE(SUBSTITUTE(実質収支比率等に係る経年分析!H$49,"▲","-"))),ROUND(VALUE(SUBSTITUTE(実質収支比率等に係る経年分析!H$49,"▲","-")),2),NA())</f>
        <v>-1.74</v>
      </c>
      <c r="E21" s="179">
        <f>IF(ISNUMBER(VALUE(SUBSTITUTE(実質収支比率等に係る経年分析!I$49,"▲","-"))),ROUND(VALUE(SUBSTITUTE(実質収支比率等に係る経年分析!I$49,"▲","-")),2),NA())</f>
        <v>0.37</v>
      </c>
      <c r="F21" s="179">
        <f>IF(ISNUMBER(VALUE(SUBSTITUTE(実質収支比率等に係る経年分析!J$49,"▲","-"))),ROUND(VALUE(SUBSTITUTE(実質収支比率等に係る経年分析!J$49,"▲","-")),2),NA())</f>
        <v>0.91</v>
      </c>
    </row>
    <row r="24" spans="1:11">
      <c r="A24" s="149" t="s">
        <v>57</v>
      </c>
    </row>
    <row r="25" spans="1:11">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c r="A26" s="180"/>
      <c r="B26" s="180" t="s">
        <v>58</v>
      </c>
      <c r="C26" s="180" t="s">
        <v>59</v>
      </c>
      <c r="D26" s="180" t="s">
        <v>58</v>
      </c>
      <c r="E26" s="180" t="s">
        <v>59</v>
      </c>
      <c r="F26" s="180" t="s">
        <v>58</v>
      </c>
      <c r="G26" s="180" t="s">
        <v>59</v>
      </c>
      <c r="H26" s="180" t="s">
        <v>58</v>
      </c>
      <c r="I26" s="180" t="s">
        <v>59</v>
      </c>
      <c r="J26" s="180" t="s">
        <v>58</v>
      </c>
      <c r="K26" s="180" t="s">
        <v>59</v>
      </c>
    </row>
    <row r="27" spans="1:11">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#VALUE!</v>
      </c>
      <c r="C27" s="180" t="e">
        <f>IF(ROUND(VALUE(SUBSTITUTE(連結実質赤字比率に係る赤字・黒字の構成分析!F$43,"▲", "-")), 2) &gt;= 0, ABS(ROUND(VALUE(SUBSTITUTE(連結実質赤字比率に係る赤字・黒字の構成分析!F$43,"▲", "-")), 2)), NA())</f>
        <v>#VALUE!</v>
      </c>
      <c r="D27" s="180" t="e">
        <f>IF(ROUND(VALUE(SUBSTITUTE(連結実質赤字比率に係る赤字・黒字の構成分析!G$43,"▲", "-")), 2) &lt; 0, ABS(ROUND(VALUE(SUBSTITUTE(連結実質赤字比率に係る赤字・黒字の構成分析!G$43,"▲", "-")), 2)), NA())</f>
        <v>#VALUE!</v>
      </c>
      <c r="E27" s="180" t="e">
        <f>IF(ROUND(VALUE(SUBSTITUTE(連結実質赤字比率に係る赤字・黒字の構成分析!G$43,"▲", "-")), 2) &gt;= 0, ABS(ROUND(VALUE(SUBSTITUTE(連結実質赤字比率に係る赤字・黒字の構成分析!G$43,"▲", "-")), 2)), NA())</f>
        <v>#VALUE!</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c r="A29" s="180" t="str">
        <f>IF(連結実質赤字比率に係る赤字・黒字の構成分析!C$41="",NA(),連結実質赤字比率に係る赤字・黒字の構成分析!C$41)</f>
        <v>後期高齢者医療特別会計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0.02</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0.04</v>
      </c>
    </row>
    <row r="30" spans="1:11">
      <c r="A30" s="180" t="str">
        <f>IF(連結実質赤字比率に係る赤字・黒字の構成分析!C$40="",NA(),連結実質赤字比率に係る赤字・黒字の構成分析!C$40)</f>
        <v>新潟県営開拓パイロット事業聖籠町特別会計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7.0000000000000007E-2</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0.08</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0.08</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0.12</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0.15</v>
      </c>
    </row>
    <row r="31" spans="1:11">
      <c r="A31" s="180" t="str">
        <f>IF(連結実質赤字比率に係る赤字・黒字の構成分析!C$39="",NA(),連結実質赤字比率に係る赤字・黒字の構成分析!C$39)</f>
        <v>国民健康保険特別会計（施設勘定）</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0.41</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0.38</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0.28000000000000003</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0.17</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0.19</v>
      </c>
    </row>
    <row r="32" spans="1:11">
      <c r="A32" s="180" t="str">
        <f>IF(連結実質赤字比率に係る赤字・黒字の構成分析!C$38="",NA(),連結実質赤字比率に係る赤字・黒字の構成分析!C$38)</f>
        <v>国民健康保険特別会計（事業勘定）</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0.53</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0.31</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1.64</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1.63</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0.56000000000000005</v>
      </c>
    </row>
    <row r="33" spans="1:16">
      <c r="A33" s="180" t="str">
        <f>IF(連結実質赤字比率に係る赤字・黒字の構成分析!C$37="",NA(),連結実質赤字比率に係る赤字・黒字の構成分析!C$37)</f>
        <v>介護保険特別会計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1.19</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1.3</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1.32</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2.23</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2.75</v>
      </c>
    </row>
    <row r="34" spans="1:16">
      <c r="A34" s="180" t="str">
        <f>IF(連結実質赤字比率に係る赤字・黒字の構成分析!C$36="",NA(),連結実質赤字比率に係る赤字・黒字の構成分析!C$36)</f>
        <v>下水道事業会計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5.25</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4.5599999999999996</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4.3600000000000003</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3.54</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3.21</v>
      </c>
    </row>
    <row r="35" spans="1:16">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5.75</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7.57</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6.77</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8.0399999999999991</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10.26</v>
      </c>
    </row>
    <row r="36" spans="1:16">
      <c r="A36" s="180" t="str">
        <f>IF(連結実質赤字比率に係る赤字・黒字の構成分析!C$34="",NA(),連結実質赤字比率に係る赤字・黒字の構成分析!C$34)</f>
        <v>水道事業会計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8.98</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9.39</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10.54</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11.18</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11.59</v>
      </c>
    </row>
    <row r="39" spans="1:16">
      <c r="A39" s="149" t="s">
        <v>60</v>
      </c>
    </row>
    <row r="40" spans="1:16">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c r="A42" s="181" t="s">
        <v>63</v>
      </c>
      <c r="B42" s="181"/>
      <c r="C42" s="181"/>
      <c r="D42" s="181">
        <f>'実質公債費比率（分子）の構造'!K$52</f>
        <v>322</v>
      </c>
      <c r="E42" s="181"/>
      <c r="F42" s="181"/>
      <c r="G42" s="181">
        <f>'実質公債費比率（分子）の構造'!L$52</f>
        <v>293</v>
      </c>
      <c r="H42" s="181"/>
      <c r="I42" s="181"/>
      <c r="J42" s="181">
        <f>'実質公債費比率（分子）の構造'!M$52</f>
        <v>263</v>
      </c>
      <c r="K42" s="181"/>
      <c r="L42" s="181"/>
      <c r="M42" s="181">
        <f>'実質公債費比率（分子）の構造'!N$52</f>
        <v>258</v>
      </c>
      <c r="N42" s="181"/>
      <c r="O42" s="181"/>
      <c r="P42" s="181">
        <f>'実質公債費比率（分子）の構造'!O$52</f>
        <v>251</v>
      </c>
    </row>
    <row r="43" spans="1:16">
      <c r="A43" s="181" t="s">
        <v>64</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c r="A44" s="181" t="s">
        <v>65</v>
      </c>
      <c r="B44" s="181">
        <f>'実質公債費比率（分子）の構造'!K$50</f>
        <v>17</v>
      </c>
      <c r="C44" s="181"/>
      <c r="D44" s="181"/>
      <c r="E44" s="181">
        <f>'実質公債費比率（分子）の構造'!L$50</f>
        <v>19</v>
      </c>
      <c r="F44" s="181"/>
      <c r="G44" s="181"/>
      <c r="H44" s="181">
        <f>'実質公債費比率（分子）の構造'!M$50</f>
        <v>13</v>
      </c>
      <c r="I44" s="181"/>
      <c r="J44" s="181"/>
      <c r="K44" s="181">
        <f>'実質公債費比率（分子）の構造'!N$50</f>
        <v>13</v>
      </c>
      <c r="L44" s="181"/>
      <c r="M44" s="181"/>
      <c r="N44" s="181">
        <f>'実質公債費比率（分子）の構造'!O$50</f>
        <v>9</v>
      </c>
      <c r="O44" s="181"/>
      <c r="P44" s="181"/>
    </row>
    <row r="45" spans="1:16">
      <c r="A45" s="181" t="s">
        <v>66</v>
      </c>
      <c r="B45" s="181">
        <f>'実質公債費比率（分子）の構造'!K$49</f>
        <v>15</v>
      </c>
      <c r="C45" s="181"/>
      <c r="D45" s="181"/>
      <c r="E45" s="181">
        <f>'実質公債費比率（分子）の構造'!L$49</f>
        <v>12</v>
      </c>
      <c r="F45" s="181"/>
      <c r="G45" s="181"/>
      <c r="H45" s="181">
        <f>'実質公債費比率（分子）の構造'!M$49</f>
        <v>13</v>
      </c>
      <c r="I45" s="181"/>
      <c r="J45" s="181"/>
      <c r="K45" s="181">
        <f>'実質公債費比率（分子）の構造'!N$49</f>
        <v>15</v>
      </c>
      <c r="L45" s="181"/>
      <c r="M45" s="181"/>
      <c r="N45" s="181">
        <f>'実質公債費比率（分子）の構造'!O$49</f>
        <v>13</v>
      </c>
      <c r="O45" s="181"/>
      <c r="P45" s="181"/>
    </row>
    <row r="46" spans="1:16">
      <c r="A46" s="181" t="s">
        <v>67</v>
      </c>
      <c r="B46" s="181">
        <f>'実質公債費比率（分子）の構造'!K$48</f>
        <v>291</v>
      </c>
      <c r="C46" s="181"/>
      <c r="D46" s="181"/>
      <c r="E46" s="181">
        <f>'実質公債費比率（分子）の構造'!L$48</f>
        <v>261</v>
      </c>
      <c r="F46" s="181"/>
      <c r="G46" s="181"/>
      <c r="H46" s="181">
        <f>'実質公債費比率（分子）の構造'!M$48</f>
        <v>305</v>
      </c>
      <c r="I46" s="181"/>
      <c r="J46" s="181"/>
      <c r="K46" s="181">
        <f>'実質公債費比率（分子）の構造'!N$48</f>
        <v>291</v>
      </c>
      <c r="L46" s="181"/>
      <c r="M46" s="181"/>
      <c r="N46" s="181">
        <f>'実質公債費比率（分子）の構造'!O$48</f>
        <v>286</v>
      </c>
      <c r="O46" s="181"/>
      <c r="P46" s="181"/>
    </row>
    <row r="47" spans="1:16">
      <c r="A47" s="181" t="s">
        <v>14</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c r="A48" s="181" t="s">
        <v>68</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c r="A49" s="181" t="s">
        <v>69</v>
      </c>
      <c r="B49" s="181">
        <f>'実質公債費比率（分子）の構造'!K$45</f>
        <v>260</v>
      </c>
      <c r="C49" s="181"/>
      <c r="D49" s="181"/>
      <c r="E49" s="181">
        <f>'実質公債費比率（分子）の構造'!L$45</f>
        <v>270</v>
      </c>
      <c r="F49" s="181"/>
      <c r="G49" s="181"/>
      <c r="H49" s="181">
        <f>'実質公債費比率（分子）の構造'!M$45</f>
        <v>267</v>
      </c>
      <c r="I49" s="181"/>
      <c r="J49" s="181"/>
      <c r="K49" s="181">
        <f>'実質公債費比率（分子）の構造'!N$45</f>
        <v>344</v>
      </c>
      <c r="L49" s="181"/>
      <c r="M49" s="181"/>
      <c r="N49" s="181">
        <f>'実質公債費比率（分子）の構造'!O$45</f>
        <v>357</v>
      </c>
      <c r="O49" s="181"/>
      <c r="P49" s="181"/>
    </row>
    <row r="50" spans="1:16">
      <c r="A50" s="181" t="s">
        <v>70</v>
      </c>
      <c r="B50" s="181" t="e">
        <f>NA()</f>
        <v>#N/A</v>
      </c>
      <c r="C50" s="181">
        <f>IF(ISNUMBER('実質公債費比率（分子）の構造'!K$53),'実質公債費比率（分子）の構造'!K$53,NA())</f>
        <v>261</v>
      </c>
      <c r="D50" s="181" t="e">
        <f>NA()</f>
        <v>#N/A</v>
      </c>
      <c r="E50" s="181" t="e">
        <f>NA()</f>
        <v>#N/A</v>
      </c>
      <c r="F50" s="181">
        <f>IF(ISNUMBER('実質公債費比率（分子）の構造'!L$53),'実質公債費比率（分子）の構造'!L$53,NA())</f>
        <v>269</v>
      </c>
      <c r="G50" s="181" t="e">
        <f>NA()</f>
        <v>#N/A</v>
      </c>
      <c r="H50" s="181" t="e">
        <f>NA()</f>
        <v>#N/A</v>
      </c>
      <c r="I50" s="181">
        <f>IF(ISNUMBER('実質公債費比率（分子）の構造'!M$53),'実質公債費比率（分子）の構造'!M$53,NA())</f>
        <v>335</v>
      </c>
      <c r="J50" s="181" t="e">
        <f>NA()</f>
        <v>#N/A</v>
      </c>
      <c r="K50" s="181" t="e">
        <f>NA()</f>
        <v>#N/A</v>
      </c>
      <c r="L50" s="181">
        <f>IF(ISNUMBER('実質公債費比率（分子）の構造'!N$53),'実質公債費比率（分子）の構造'!N$53,NA())</f>
        <v>405</v>
      </c>
      <c r="M50" s="181" t="e">
        <f>NA()</f>
        <v>#N/A</v>
      </c>
      <c r="N50" s="181" t="e">
        <f>NA()</f>
        <v>#N/A</v>
      </c>
      <c r="O50" s="181">
        <f>IF(ISNUMBER('実質公債費比率（分子）の構造'!O$53),'実質公債費比率（分子）の構造'!O$53,NA())</f>
        <v>414</v>
      </c>
      <c r="P50" s="181" t="e">
        <f>NA()</f>
        <v>#N/A</v>
      </c>
    </row>
    <row r="53" spans="1:16">
      <c r="A53" s="149" t="s">
        <v>71</v>
      </c>
    </row>
    <row r="54" spans="1:16">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c r="A55" s="180"/>
      <c r="B55" s="180" t="s">
        <v>72</v>
      </c>
      <c r="C55" s="180"/>
      <c r="D55" s="180" t="s">
        <v>73</v>
      </c>
      <c r="E55" s="180" t="s">
        <v>72</v>
      </c>
      <c r="F55" s="180"/>
      <c r="G55" s="180" t="s">
        <v>73</v>
      </c>
      <c r="H55" s="180" t="s">
        <v>72</v>
      </c>
      <c r="I55" s="180"/>
      <c r="J55" s="180" t="s">
        <v>73</v>
      </c>
      <c r="K55" s="180" t="s">
        <v>72</v>
      </c>
      <c r="L55" s="180"/>
      <c r="M55" s="180" t="s">
        <v>73</v>
      </c>
      <c r="N55" s="180" t="s">
        <v>72</v>
      </c>
      <c r="O55" s="180"/>
      <c r="P55" s="180" t="s">
        <v>73</v>
      </c>
    </row>
    <row r="56" spans="1:16">
      <c r="A56" s="180" t="s">
        <v>43</v>
      </c>
      <c r="B56" s="180"/>
      <c r="C56" s="180"/>
      <c r="D56" s="180">
        <f>'将来負担比率（分子）の構造'!I$52</f>
        <v>5639</v>
      </c>
      <c r="E56" s="180"/>
      <c r="F56" s="180"/>
      <c r="G56" s="180">
        <f>'将来負担比率（分子）の構造'!J$52</f>
        <v>5275</v>
      </c>
      <c r="H56" s="180"/>
      <c r="I56" s="180"/>
      <c r="J56" s="180">
        <f>'将来負担比率（分子）の構造'!K$52</f>
        <v>4941</v>
      </c>
      <c r="K56" s="180"/>
      <c r="L56" s="180"/>
      <c r="M56" s="180">
        <f>'将来負担比率（分子）の構造'!L$52</f>
        <v>4661</v>
      </c>
      <c r="N56" s="180"/>
      <c r="O56" s="180"/>
      <c r="P56" s="180">
        <f>'将来負担比率（分子）の構造'!M$52</f>
        <v>4330</v>
      </c>
    </row>
    <row r="57" spans="1:16">
      <c r="A57" s="180" t="s">
        <v>42</v>
      </c>
      <c r="B57" s="180"/>
      <c r="C57" s="180"/>
      <c r="D57" s="180" t="str">
        <f>'将来負担比率（分子）の構造'!I$51</f>
        <v>-</v>
      </c>
      <c r="E57" s="180"/>
      <c r="F57" s="180"/>
      <c r="G57" s="180" t="str">
        <f>'将来負担比率（分子）の構造'!J$51</f>
        <v>-</v>
      </c>
      <c r="H57" s="180"/>
      <c r="I57" s="180"/>
      <c r="J57" s="180" t="str">
        <f>'将来負担比率（分子）の構造'!K$51</f>
        <v>-</v>
      </c>
      <c r="K57" s="180"/>
      <c r="L57" s="180"/>
      <c r="M57" s="180" t="str">
        <f>'将来負担比率（分子）の構造'!L$51</f>
        <v>-</v>
      </c>
      <c r="N57" s="180"/>
      <c r="O57" s="180"/>
      <c r="P57" s="180" t="str">
        <f>'将来負担比率（分子）の構造'!M$51</f>
        <v>-</v>
      </c>
    </row>
    <row r="58" spans="1:16">
      <c r="A58" s="180" t="s">
        <v>41</v>
      </c>
      <c r="B58" s="180"/>
      <c r="C58" s="180"/>
      <c r="D58" s="180">
        <f>'将来負担比率（分子）の構造'!I$50</f>
        <v>1182</v>
      </c>
      <c r="E58" s="180"/>
      <c r="F58" s="180"/>
      <c r="G58" s="180">
        <f>'将来負担比率（分子）の構造'!J$50</f>
        <v>1205</v>
      </c>
      <c r="H58" s="180"/>
      <c r="I58" s="180"/>
      <c r="J58" s="180">
        <f>'将来負担比率（分子）の構造'!K$50</f>
        <v>1158</v>
      </c>
      <c r="K58" s="180"/>
      <c r="L58" s="180"/>
      <c r="M58" s="180">
        <f>'将来負担比率（分子）の構造'!L$50</f>
        <v>1181</v>
      </c>
      <c r="N58" s="180"/>
      <c r="O58" s="180"/>
      <c r="P58" s="180">
        <f>'将来負担比率（分子）の構造'!M$50</f>
        <v>1252</v>
      </c>
    </row>
    <row r="59" spans="1:16">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c r="A62" s="180" t="s">
        <v>35</v>
      </c>
      <c r="B62" s="180">
        <f>'将来負担比率（分子）の構造'!I$45</f>
        <v>408</v>
      </c>
      <c r="C62" s="180"/>
      <c r="D62" s="180"/>
      <c r="E62" s="180">
        <f>'将来負担比率（分子）の構造'!J$45</f>
        <v>274</v>
      </c>
      <c r="F62" s="180"/>
      <c r="G62" s="180"/>
      <c r="H62" s="180">
        <f>'将来負担比率（分子）の構造'!K$45</f>
        <v>466</v>
      </c>
      <c r="I62" s="180"/>
      <c r="J62" s="180"/>
      <c r="K62" s="180">
        <f>'将来負担比率（分子）の構造'!L$45</f>
        <v>494</v>
      </c>
      <c r="L62" s="180"/>
      <c r="M62" s="180"/>
      <c r="N62" s="180">
        <f>'将来負担比率（分子）の構造'!M$45</f>
        <v>648</v>
      </c>
      <c r="O62" s="180"/>
      <c r="P62" s="180"/>
    </row>
    <row r="63" spans="1:16">
      <c r="A63" s="180" t="s">
        <v>34</v>
      </c>
      <c r="B63" s="180">
        <f>'将来負担比率（分子）の構造'!I$44</f>
        <v>375</v>
      </c>
      <c r="C63" s="180"/>
      <c r="D63" s="180"/>
      <c r="E63" s="180">
        <f>'将来負担比率（分子）の構造'!J$44</f>
        <v>369</v>
      </c>
      <c r="F63" s="180"/>
      <c r="G63" s="180"/>
      <c r="H63" s="180">
        <f>'将来負担比率（分子）の構造'!K$44</f>
        <v>382</v>
      </c>
      <c r="I63" s="180"/>
      <c r="J63" s="180"/>
      <c r="K63" s="180">
        <f>'将来負担比率（分子）の構造'!L$44</f>
        <v>454</v>
      </c>
      <c r="L63" s="180"/>
      <c r="M63" s="180"/>
      <c r="N63" s="180">
        <f>'将来負担比率（分子）の構造'!M$44</f>
        <v>422</v>
      </c>
      <c r="O63" s="180"/>
      <c r="P63" s="180"/>
    </row>
    <row r="64" spans="1:16">
      <c r="A64" s="180" t="s">
        <v>33</v>
      </c>
      <c r="B64" s="180">
        <f>'将来負担比率（分子）の構造'!I$43</f>
        <v>3141</v>
      </c>
      <c r="C64" s="180"/>
      <c r="D64" s="180"/>
      <c r="E64" s="180">
        <f>'将来負担比率（分子）の構造'!J$43</f>
        <v>3345</v>
      </c>
      <c r="F64" s="180"/>
      <c r="G64" s="180"/>
      <c r="H64" s="180">
        <f>'将来負担比率（分子）の構造'!K$43</f>
        <v>3849</v>
      </c>
      <c r="I64" s="180"/>
      <c r="J64" s="180"/>
      <c r="K64" s="180">
        <f>'将来負担比率（分子）の構造'!L$43</f>
        <v>3638</v>
      </c>
      <c r="L64" s="180"/>
      <c r="M64" s="180"/>
      <c r="N64" s="180">
        <f>'将来負担比率（分子）の構造'!M$43</f>
        <v>3557</v>
      </c>
      <c r="O64" s="180"/>
      <c r="P64" s="180"/>
    </row>
    <row r="65" spans="1:16">
      <c r="A65" s="180" t="s">
        <v>32</v>
      </c>
      <c r="B65" s="180">
        <f>'将来負担比率（分子）の構造'!I$42</f>
        <v>46</v>
      </c>
      <c r="C65" s="180"/>
      <c r="D65" s="180"/>
      <c r="E65" s="180">
        <f>'将来負担比率（分子）の構造'!J$42</f>
        <v>41</v>
      </c>
      <c r="F65" s="180"/>
      <c r="G65" s="180"/>
      <c r="H65" s="180">
        <f>'将来負担比率（分子）の構造'!K$42</f>
        <v>29</v>
      </c>
      <c r="I65" s="180"/>
      <c r="J65" s="180"/>
      <c r="K65" s="180">
        <f>'将来負担比率（分子）の構造'!L$42</f>
        <v>17</v>
      </c>
      <c r="L65" s="180"/>
      <c r="M65" s="180"/>
      <c r="N65" s="180">
        <f>'将来負担比率（分子）の構造'!M$42</f>
        <v>8</v>
      </c>
      <c r="O65" s="180"/>
      <c r="P65" s="180"/>
    </row>
    <row r="66" spans="1:16">
      <c r="A66" s="180" t="s">
        <v>31</v>
      </c>
      <c r="B66" s="180">
        <f>'将来負担比率（分子）の構造'!I$41</f>
        <v>3480</v>
      </c>
      <c r="C66" s="180"/>
      <c r="D66" s="180"/>
      <c r="E66" s="180">
        <f>'将来負担比率（分子）の構造'!J$41</f>
        <v>3377</v>
      </c>
      <c r="F66" s="180"/>
      <c r="G66" s="180"/>
      <c r="H66" s="180">
        <f>'将来負担比率（分子）の構造'!K$41</f>
        <v>3324</v>
      </c>
      <c r="I66" s="180"/>
      <c r="J66" s="180"/>
      <c r="K66" s="180">
        <f>'将来負担比率（分子）の構造'!L$41</f>
        <v>3104</v>
      </c>
      <c r="L66" s="180"/>
      <c r="M66" s="180"/>
      <c r="N66" s="180">
        <f>'将来負担比率（分子）の構造'!M$41</f>
        <v>2913</v>
      </c>
      <c r="O66" s="180"/>
      <c r="P66" s="180"/>
    </row>
    <row r="67" spans="1:16">
      <c r="A67" s="180" t="s">
        <v>74</v>
      </c>
      <c r="B67" s="180" t="e">
        <f>NA()</f>
        <v>#N/A</v>
      </c>
      <c r="C67" s="180">
        <f>IF(ISNUMBER('将来負担比率（分子）の構造'!I$53), IF('将来負担比率（分子）の構造'!I$53 &lt; 0, 0, '将来負担比率（分子）の構造'!I$53), NA())</f>
        <v>627</v>
      </c>
      <c r="D67" s="180" t="e">
        <f>NA()</f>
        <v>#N/A</v>
      </c>
      <c r="E67" s="180" t="e">
        <f>NA()</f>
        <v>#N/A</v>
      </c>
      <c r="F67" s="180">
        <f>IF(ISNUMBER('将来負担比率（分子）の構造'!J$53), IF('将来負担比率（分子）の構造'!J$53 &lt; 0, 0, '将来負担比率（分子）の構造'!J$53), NA())</f>
        <v>926</v>
      </c>
      <c r="G67" s="180" t="e">
        <f>NA()</f>
        <v>#N/A</v>
      </c>
      <c r="H67" s="180" t="e">
        <f>NA()</f>
        <v>#N/A</v>
      </c>
      <c r="I67" s="180">
        <f>IF(ISNUMBER('将来負担比率（分子）の構造'!K$53), IF('将来負担比率（分子）の構造'!K$53 &lt; 0, 0, '将来負担比率（分子）の構造'!K$53), NA())</f>
        <v>1952</v>
      </c>
      <c r="J67" s="180" t="e">
        <f>NA()</f>
        <v>#N/A</v>
      </c>
      <c r="K67" s="180" t="e">
        <f>NA()</f>
        <v>#N/A</v>
      </c>
      <c r="L67" s="180">
        <f>IF(ISNUMBER('将来負担比率（分子）の構造'!L$53), IF('将来負担比率（分子）の構造'!L$53 &lt; 0, 0, '将来負担比率（分子）の構造'!L$53), NA())</f>
        <v>1864</v>
      </c>
      <c r="M67" s="180" t="e">
        <f>NA()</f>
        <v>#N/A</v>
      </c>
      <c r="N67" s="180" t="e">
        <f>NA()</f>
        <v>#N/A</v>
      </c>
      <c r="O67" s="180">
        <f>IF(ISNUMBER('将来負担比率（分子）の構造'!M$53), IF('将来負担比率（分子）の構造'!M$53 &lt; 0, 0, '将来負担比率（分子）の構造'!M$53), NA())</f>
        <v>1966</v>
      </c>
      <c r="P67" s="180" t="e">
        <f>NA()</f>
        <v>#N/A</v>
      </c>
    </row>
    <row r="70" spans="1:16">
      <c r="A70" s="182" t="s">
        <v>75</v>
      </c>
      <c r="B70" s="182"/>
      <c r="C70" s="182"/>
      <c r="D70" s="182"/>
      <c r="E70" s="182"/>
      <c r="F70" s="182"/>
    </row>
    <row r="71" spans="1:16">
      <c r="A71" s="183"/>
      <c r="B71" s="183" t="str">
        <f>基金残高に係る経年分析!F54</f>
        <v>H28</v>
      </c>
      <c r="C71" s="183" t="str">
        <f>基金残高に係る経年分析!G54</f>
        <v>H29</v>
      </c>
      <c r="D71" s="183" t="str">
        <f>基金残高に係る経年分析!H54</f>
        <v>H30</v>
      </c>
    </row>
    <row r="72" spans="1:16">
      <c r="A72" s="183" t="s">
        <v>76</v>
      </c>
      <c r="B72" s="184">
        <f>基金残高に係る経年分析!F55</f>
        <v>522</v>
      </c>
      <c r="C72" s="184">
        <f>基金残高に係る経年分析!G55</f>
        <v>477</v>
      </c>
      <c r="D72" s="184">
        <f>基金残高に係る経年分析!H55</f>
        <v>425</v>
      </c>
    </row>
    <row r="73" spans="1:16">
      <c r="A73" s="183" t="s">
        <v>77</v>
      </c>
      <c r="B73" s="184">
        <f>基金残高に係る経年分析!F56</f>
        <v>85</v>
      </c>
      <c r="C73" s="184">
        <f>基金残高に係る経年分析!G56</f>
        <v>85</v>
      </c>
      <c r="D73" s="184">
        <f>基金残高に係る経年分析!H56</f>
        <v>85</v>
      </c>
    </row>
    <row r="74" spans="1:16">
      <c r="A74" s="183" t="s">
        <v>78</v>
      </c>
      <c r="B74" s="184">
        <f>基金残高に係る経年分析!F57</f>
        <v>530</v>
      </c>
      <c r="C74" s="184">
        <f>基金残高に係る経年分析!G57</f>
        <v>571</v>
      </c>
      <c r="D74" s="184">
        <f>基金残高に係る経年分析!H57</f>
        <v>576</v>
      </c>
    </row>
  </sheetData>
  <sheetProtection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3"/>
  <sheetViews>
    <sheetView showGridLines="0" topLeftCell="AP16" zoomScaleNormal="100" workbookViewId="0"/>
  </sheetViews>
  <sheetFormatPr defaultColWidth="0" defaultRowHeight="11.25" customHeight="1" zeroHeight="1"/>
  <cols>
    <col min="1" max="95" width="1.625" style="225" customWidth="1"/>
    <col min="96" max="133" width="1.625" style="241" customWidth="1"/>
    <col min="134" max="143" width="1.625" style="225" customWidth="1"/>
    <col min="144" max="16384" width="0" style="225" hidden="1"/>
  </cols>
  <sheetData>
    <row r="1" spans="2:143" ht="22.5" customHeight="1" thickBot="1">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24" t="s">
        <v>213</v>
      </c>
      <c r="DI1" s="625"/>
      <c r="DJ1" s="625"/>
      <c r="DK1" s="625"/>
      <c r="DL1" s="625"/>
      <c r="DM1" s="625"/>
      <c r="DN1" s="626"/>
      <c r="DO1" s="225"/>
      <c r="DP1" s="624" t="s">
        <v>214</v>
      </c>
      <c r="DQ1" s="625"/>
      <c r="DR1" s="625"/>
      <c r="DS1" s="625"/>
      <c r="DT1" s="625"/>
      <c r="DU1" s="625"/>
      <c r="DV1" s="625"/>
      <c r="DW1" s="625"/>
      <c r="DX1" s="625"/>
      <c r="DY1" s="625"/>
      <c r="DZ1" s="625"/>
      <c r="EA1" s="625"/>
      <c r="EB1" s="625"/>
      <c r="EC1" s="626"/>
      <c r="ED1" s="223"/>
      <c r="EE1" s="223"/>
      <c r="EF1" s="223"/>
      <c r="EG1" s="223"/>
      <c r="EH1" s="223"/>
      <c r="EI1" s="223"/>
      <c r="EJ1" s="223"/>
      <c r="EK1" s="223"/>
      <c r="EL1" s="223"/>
      <c r="EM1" s="223"/>
    </row>
    <row r="2" spans="2:143" ht="22.5" customHeight="1">
      <c r="B2" s="226" t="s">
        <v>215</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c r="B3" s="617" t="s">
        <v>216</v>
      </c>
      <c r="C3" s="618"/>
      <c r="D3" s="618"/>
      <c r="E3" s="618"/>
      <c r="F3" s="618"/>
      <c r="G3" s="618"/>
      <c r="H3" s="618"/>
      <c r="I3" s="618"/>
      <c r="J3" s="618"/>
      <c r="K3" s="618"/>
      <c r="L3" s="618"/>
      <c r="M3" s="618"/>
      <c r="N3" s="618"/>
      <c r="O3" s="618"/>
      <c r="P3" s="618"/>
      <c r="Q3" s="618"/>
      <c r="R3" s="618"/>
      <c r="S3" s="618"/>
      <c r="T3" s="618"/>
      <c r="U3" s="618"/>
      <c r="V3" s="618"/>
      <c r="W3" s="618"/>
      <c r="X3" s="618"/>
      <c r="Y3" s="618"/>
      <c r="Z3" s="618"/>
      <c r="AA3" s="618"/>
      <c r="AB3" s="618"/>
      <c r="AC3" s="618"/>
      <c r="AD3" s="618"/>
      <c r="AE3" s="618"/>
      <c r="AF3" s="618"/>
      <c r="AG3" s="618"/>
      <c r="AH3" s="618"/>
      <c r="AI3" s="618"/>
      <c r="AJ3" s="618"/>
      <c r="AK3" s="618"/>
      <c r="AL3" s="618"/>
      <c r="AM3" s="618"/>
      <c r="AN3" s="618"/>
      <c r="AO3" s="618"/>
      <c r="AP3" s="617" t="s">
        <v>217</v>
      </c>
      <c r="AQ3" s="618"/>
      <c r="AR3" s="618"/>
      <c r="AS3" s="618"/>
      <c r="AT3" s="618"/>
      <c r="AU3" s="618"/>
      <c r="AV3" s="618"/>
      <c r="AW3" s="618"/>
      <c r="AX3" s="618"/>
      <c r="AY3" s="618"/>
      <c r="AZ3" s="618"/>
      <c r="BA3" s="618"/>
      <c r="BB3" s="618"/>
      <c r="BC3" s="618"/>
      <c r="BD3" s="618"/>
      <c r="BE3" s="618"/>
      <c r="BF3" s="618"/>
      <c r="BG3" s="618"/>
      <c r="BH3" s="618"/>
      <c r="BI3" s="618"/>
      <c r="BJ3" s="618"/>
      <c r="BK3" s="618"/>
      <c r="BL3" s="618"/>
      <c r="BM3" s="618"/>
      <c r="BN3" s="618"/>
      <c r="BO3" s="618"/>
      <c r="BP3" s="618"/>
      <c r="BQ3" s="618"/>
      <c r="BR3" s="618"/>
      <c r="BS3" s="618"/>
      <c r="BT3" s="618"/>
      <c r="BU3" s="618"/>
      <c r="BV3" s="618"/>
      <c r="BW3" s="618"/>
      <c r="BX3" s="618"/>
      <c r="BY3" s="618"/>
      <c r="BZ3" s="618"/>
      <c r="CA3" s="618"/>
      <c r="CB3" s="619"/>
      <c r="CD3" s="620" t="s">
        <v>218</v>
      </c>
      <c r="CE3" s="621"/>
      <c r="CF3" s="621"/>
      <c r="CG3" s="621"/>
      <c r="CH3" s="621"/>
      <c r="CI3" s="621"/>
      <c r="CJ3" s="621"/>
      <c r="CK3" s="621"/>
      <c r="CL3" s="621"/>
      <c r="CM3" s="621"/>
      <c r="CN3" s="621"/>
      <c r="CO3" s="621"/>
      <c r="CP3" s="621"/>
      <c r="CQ3" s="621"/>
      <c r="CR3" s="621"/>
      <c r="CS3" s="621"/>
      <c r="CT3" s="621"/>
      <c r="CU3" s="621"/>
      <c r="CV3" s="621"/>
      <c r="CW3" s="621"/>
      <c r="CX3" s="621"/>
      <c r="CY3" s="621"/>
      <c r="CZ3" s="621"/>
      <c r="DA3" s="621"/>
      <c r="DB3" s="621"/>
      <c r="DC3" s="621"/>
      <c r="DD3" s="621"/>
      <c r="DE3" s="621"/>
      <c r="DF3" s="621"/>
      <c r="DG3" s="621"/>
      <c r="DH3" s="621"/>
      <c r="DI3" s="621"/>
      <c r="DJ3" s="621"/>
      <c r="DK3" s="621"/>
      <c r="DL3" s="621"/>
      <c r="DM3" s="621"/>
      <c r="DN3" s="621"/>
      <c r="DO3" s="621"/>
      <c r="DP3" s="621"/>
      <c r="DQ3" s="621"/>
      <c r="DR3" s="621"/>
      <c r="DS3" s="621"/>
      <c r="DT3" s="621"/>
      <c r="DU3" s="621"/>
      <c r="DV3" s="621"/>
      <c r="DW3" s="621"/>
      <c r="DX3" s="621"/>
      <c r="DY3" s="621"/>
      <c r="DZ3" s="621"/>
      <c r="EA3" s="621"/>
      <c r="EB3" s="621"/>
      <c r="EC3" s="622"/>
    </row>
    <row r="4" spans="2:143" ht="11.25" customHeight="1">
      <c r="B4" s="617" t="s">
        <v>1</v>
      </c>
      <c r="C4" s="618"/>
      <c r="D4" s="618"/>
      <c r="E4" s="618"/>
      <c r="F4" s="618"/>
      <c r="G4" s="618"/>
      <c r="H4" s="618"/>
      <c r="I4" s="618"/>
      <c r="J4" s="618"/>
      <c r="K4" s="618"/>
      <c r="L4" s="618"/>
      <c r="M4" s="618"/>
      <c r="N4" s="618"/>
      <c r="O4" s="618"/>
      <c r="P4" s="618"/>
      <c r="Q4" s="619"/>
      <c r="R4" s="617" t="s">
        <v>219</v>
      </c>
      <c r="S4" s="618"/>
      <c r="T4" s="618"/>
      <c r="U4" s="618"/>
      <c r="V4" s="618"/>
      <c r="W4" s="618"/>
      <c r="X4" s="618"/>
      <c r="Y4" s="619"/>
      <c r="Z4" s="617" t="s">
        <v>220</v>
      </c>
      <c r="AA4" s="618"/>
      <c r="AB4" s="618"/>
      <c r="AC4" s="619"/>
      <c r="AD4" s="617" t="s">
        <v>221</v>
      </c>
      <c r="AE4" s="618"/>
      <c r="AF4" s="618"/>
      <c r="AG4" s="618"/>
      <c r="AH4" s="618"/>
      <c r="AI4" s="618"/>
      <c r="AJ4" s="618"/>
      <c r="AK4" s="619"/>
      <c r="AL4" s="617" t="s">
        <v>220</v>
      </c>
      <c r="AM4" s="618"/>
      <c r="AN4" s="618"/>
      <c r="AO4" s="619"/>
      <c r="AP4" s="623" t="s">
        <v>222</v>
      </c>
      <c r="AQ4" s="623"/>
      <c r="AR4" s="623"/>
      <c r="AS4" s="623"/>
      <c r="AT4" s="623"/>
      <c r="AU4" s="623"/>
      <c r="AV4" s="623"/>
      <c r="AW4" s="623"/>
      <c r="AX4" s="623"/>
      <c r="AY4" s="623"/>
      <c r="AZ4" s="623"/>
      <c r="BA4" s="623"/>
      <c r="BB4" s="623"/>
      <c r="BC4" s="623"/>
      <c r="BD4" s="623"/>
      <c r="BE4" s="623"/>
      <c r="BF4" s="623"/>
      <c r="BG4" s="623" t="s">
        <v>223</v>
      </c>
      <c r="BH4" s="623"/>
      <c r="BI4" s="623"/>
      <c r="BJ4" s="623"/>
      <c r="BK4" s="623"/>
      <c r="BL4" s="623"/>
      <c r="BM4" s="623"/>
      <c r="BN4" s="623"/>
      <c r="BO4" s="623" t="s">
        <v>220</v>
      </c>
      <c r="BP4" s="623"/>
      <c r="BQ4" s="623"/>
      <c r="BR4" s="623"/>
      <c r="BS4" s="623" t="s">
        <v>224</v>
      </c>
      <c r="BT4" s="623"/>
      <c r="BU4" s="623"/>
      <c r="BV4" s="623"/>
      <c r="BW4" s="623"/>
      <c r="BX4" s="623"/>
      <c r="BY4" s="623"/>
      <c r="BZ4" s="623"/>
      <c r="CA4" s="623"/>
      <c r="CB4" s="623"/>
      <c r="CD4" s="620" t="s">
        <v>225</v>
      </c>
      <c r="CE4" s="621"/>
      <c r="CF4" s="621"/>
      <c r="CG4" s="621"/>
      <c r="CH4" s="621"/>
      <c r="CI4" s="621"/>
      <c r="CJ4" s="621"/>
      <c r="CK4" s="621"/>
      <c r="CL4" s="621"/>
      <c r="CM4" s="621"/>
      <c r="CN4" s="621"/>
      <c r="CO4" s="621"/>
      <c r="CP4" s="621"/>
      <c r="CQ4" s="621"/>
      <c r="CR4" s="621"/>
      <c r="CS4" s="621"/>
      <c r="CT4" s="621"/>
      <c r="CU4" s="621"/>
      <c r="CV4" s="621"/>
      <c r="CW4" s="621"/>
      <c r="CX4" s="621"/>
      <c r="CY4" s="621"/>
      <c r="CZ4" s="621"/>
      <c r="DA4" s="621"/>
      <c r="DB4" s="621"/>
      <c r="DC4" s="621"/>
      <c r="DD4" s="621"/>
      <c r="DE4" s="621"/>
      <c r="DF4" s="621"/>
      <c r="DG4" s="621"/>
      <c r="DH4" s="621"/>
      <c r="DI4" s="621"/>
      <c r="DJ4" s="621"/>
      <c r="DK4" s="621"/>
      <c r="DL4" s="621"/>
      <c r="DM4" s="621"/>
      <c r="DN4" s="621"/>
      <c r="DO4" s="621"/>
      <c r="DP4" s="621"/>
      <c r="DQ4" s="621"/>
      <c r="DR4" s="621"/>
      <c r="DS4" s="621"/>
      <c r="DT4" s="621"/>
      <c r="DU4" s="621"/>
      <c r="DV4" s="621"/>
      <c r="DW4" s="621"/>
      <c r="DX4" s="621"/>
      <c r="DY4" s="621"/>
      <c r="DZ4" s="621"/>
      <c r="EA4" s="621"/>
      <c r="EB4" s="621"/>
      <c r="EC4" s="622"/>
    </row>
    <row r="5" spans="2:143" s="229" customFormat="1" ht="11.25" customHeight="1">
      <c r="B5" s="644" t="s">
        <v>226</v>
      </c>
      <c r="C5" s="645"/>
      <c r="D5" s="645"/>
      <c r="E5" s="645"/>
      <c r="F5" s="645"/>
      <c r="G5" s="645"/>
      <c r="H5" s="645"/>
      <c r="I5" s="645"/>
      <c r="J5" s="645"/>
      <c r="K5" s="645"/>
      <c r="L5" s="645"/>
      <c r="M5" s="645"/>
      <c r="N5" s="645"/>
      <c r="O5" s="645"/>
      <c r="P5" s="645"/>
      <c r="Q5" s="646"/>
      <c r="R5" s="647">
        <v>4346227</v>
      </c>
      <c r="S5" s="648"/>
      <c r="T5" s="648"/>
      <c r="U5" s="648"/>
      <c r="V5" s="648"/>
      <c r="W5" s="648"/>
      <c r="X5" s="648"/>
      <c r="Y5" s="649"/>
      <c r="Z5" s="650">
        <v>60</v>
      </c>
      <c r="AA5" s="650"/>
      <c r="AB5" s="650"/>
      <c r="AC5" s="650"/>
      <c r="AD5" s="651">
        <v>4346227</v>
      </c>
      <c r="AE5" s="651"/>
      <c r="AF5" s="651"/>
      <c r="AG5" s="651"/>
      <c r="AH5" s="651"/>
      <c r="AI5" s="651"/>
      <c r="AJ5" s="651"/>
      <c r="AK5" s="651"/>
      <c r="AL5" s="641">
        <v>89.3</v>
      </c>
      <c r="AM5" s="642"/>
      <c r="AN5" s="642"/>
      <c r="AO5" s="652"/>
      <c r="AP5" s="644" t="s">
        <v>227</v>
      </c>
      <c r="AQ5" s="645"/>
      <c r="AR5" s="645"/>
      <c r="AS5" s="645"/>
      <c r="AT5" s="645"/>
      <c r="AU5" s="645"/>
      <c r="AV5" s="645"/>
      <c r="AW5" s="645"/>
      <c r="AX5" s="645"/>
      <c r="AY5" s="645"/>
      <c r="AZ5" s="645"/>
      <c r="BA5" s="645"/>
      <c r="BB5" s="645"/>
      <c r="BC5" s="645"/>
      <c r="BD5" s="645"/>
      <c r="BE5" s="645"/>
      <c r="BF5" s="646"/>
      <c r="BG5" s="639">
        <v>4338168</v>
      </c>
      <c r="BH5" s="635"/>
      <c r="BI5" s="635"/>
      <c r="BJ5" s="635"/>
      <c r="BK5" s="635"/>
      <c r="BL5" s="635"/>
      <c r="BM5" s="635"/>
      <c r="BN5" s="640"/>
      <c r="BO5" s="637">
        <v>99.8</v>
      </c>
      <c r="BP5" s="637"/>
      <c r="BQ5" s="637"/>
      <c r="BR5" s="637"/>
      <c r="BS5" s="627">
        <v>52255</v>
      </c>
      <c r="BT5" s="627"/>
      <c r="BU5" s="627"/>
      <c r="BV5" s="627"/>
      <c r="BW5" s="627"/>
      <c r="BX5" s="627"/>
      <c r="BY5" s="627"/>
      <c r="BZ5" s="627"/>
      <c r="CA5" s="627"/>
      <c r="CB5" s="638"/>
      <c r="CD5" s="620" t="s">
        <v>222</v>
      </c>
      <c r="CE5" s="621"/>
      <c r="CF5" s="621"/>
      <c r="CG5" s="621"/>
      <c r="CH5" s="621"/>
      <c r="CI5" s="621"/>
      <c r="CJ5" s="621"/>
      <c r="CK5" s="621"/>
      <c r="CL5" s="621"/>
      <c r="CM5" s="621"/>
      <c r="CN5" s="621"/>
      <c r="CO5" s="621"/>
      <c r="CP5" s="621"/>
      <c r="CQ5" s="622"/>
      <c r="CR5" s="620" t="s">
        <v>228</v>
      </c>
      <c r="CS5" s="621"/>
      <c r="CT5" s="621"/>
      <c r="CU5" s="621"/>
      <c r="CV5" s="621"/>
      <c r="CW5" s="621"/>
      <c r="CX5" s="621"/>
      <c r="CY5" s="622"/>
      <c r="CZ5" s="620" t="s">
        <v>220</v>
      </c>
      <c r="DA5" s="621"/>
      <c r="DB5" s="621"/>
      <c r="DC5" s="622"/>
      <c r="DD5" s="620" t="s">
        <v>229</v>
      </c>
      <c r="DE5" s="621"/>
      <c r="DF5" s="621"/>
      <c r="DG5" s="621"/>
      <c r="DH5" s="621"/>
      <c r="DI5" s="621"/>
      <c r="DJ5" s="621"/>
      <c r="DK5" s="621"/>
      <c r="DL5" s="621"/>
      <c r="DM5" s="621"/>
      <c r="DN5" s="621"/>
      <c r="DO5" s="621"/>
      <c r="DP5" s="622"/>
      <c r="DQ5" s="620" t="s">
        <v>230</v>
      </c>
      <c r="DR5" s="621"/>
      <c r="DS5" s="621"/>
      <c r="DT5" s="621"/>
      <c r="DU5" s="621"/>
      <c r="DV5" s="621"/>
      <c r="DW5" s="621"/>
      <c r="DX5" s="621"/>
      <c r="DY5" s="621"/>
      <c r="DZ5" s="621"/>
      <c r="EA5" s="621"/>
      <c r="EB5" s="621"/>
      <c r="EC5" s="622"/>
    </row>
    <row r="6" spans="2:143" ht="11.25" customHeight="1">
      <c r="B6" s="631" t="s">
        <v>231</v>
      </c>
      <c r="C6" s="632"/>
      <c r="D6" s="632"/>
      <c r="E6" s="632"/>
      <c r="F6" s="632"/>
      <c r="G6" s="632"/>
      <c r="H6" s="632"/>
      <c r="I6" s="632"/>
      <c r="J6" s="632"/>
      <c r="K6" s="632"/>
      <c r="L6" s="632"/>
      <c r="M6" s="632"/>
      <c r="N6" s="632"/>
      <c r="O6" s="632"/>
      <c r="P6" s="632"/>
      <c r="Q6" s="633"/>
      <c r="R6" s="639">
        <v>116515</v>
      </c>
      <c r="S6" s="635"/>
      <c r="T6" s="635"/>
      <c r="U6" s="635"/>
      <c r="V6" s="635"/>
      <c r="W6" s="635"/>
      <c r="X6" s="635"/>
      <c r="Y6" s="640"/>
      <c r="Z6" s="637">
        <v>1.6</v>
      </c>
      <c r="AA6" s="637"/>
      <c r="AB6" s="637"/>
      <c r="AC6" s="637"/>
      <c r="AD6" s="627">
        <v>116515</v>
      </c>
      <c r="AE6" s="627"/>
      <c r="AF6" s="627"/>
      <c r="AG6" s="627"/>
      <c r="AH6" s="627"/>
      <c r="AI6" s="627"/>
      <c r="AJ6" s="627"/>
      <c r="AK6" s="627"/>
      <c r="AL6" s="628">
        <v>2.4</v>
      </c>
      <c r="AM6" s="629"/>
      <c r="AN6" s="629"/>
      <c r="AO6" s="630"/>
      <c r="AP6" s="631" t="s">
        <v>232</v>
      </c>
      <c r="AQ6" s="632"/>
      <c r="AR6" s="632"/>
      <c r="AS6" s="632"/>
      <c r="AT6" s="632"/>
      <c r="AU6" s="632"/>
      <c r="AV6" s="632"/>
      <c r="AW6" s="632"/>
      <c r="AX6" s="632"/>
      <c r="AY6" s="632"/>
      <c r="AZ6" s="632"/>
      <c r="BA6" s="632"/>
      <c r="BB6" s="632"/>
      <c r="BC6" s="632"/>
      <c r="BD6" s="632"/>
      <c r="BE6" s="632"/>
      <c r="BF6" s="633"/>
      <c r="BG6" s="639">
        <v>4338168</v>
      </c>
      <c r="BH6" s="635"/>
      <c r="BI6" s="635"/>
      <c r="BJ6" s="635"/>
      <c r="BK6" s="635"/>
      <c r="BL6" s="635"/>
      <c r="BM6" s="635"/>
      <c r="BN6" s="640"/>
      <c r="BO6" s="637">
        <v>99.8</v>
      </c>
      <c r="BP6" s="637"/>
      <c r="BQ6" s="637"/>
      <c r="BR6" s="637"/>
      <c r="BS6" s="627">
        <v>52255</v>
      </c>
      <c r="BT6" s="627"/>
      <c r="BU6" s="627"/>
      <c r="BV6" s="627"/>
      <c r="BW6" s="627"/>
      <c r="BX6" s="627"/>
      <c r="BY6" s="627"/>
      <c r="BZ6" s="627"/>
      <c r="CA6" s="627"/>
      <c r="CB6" s="638"/>
      <c r="CD6" s="653" t="s">
        <v>233</v>
      </c>
      <c r="CE6" s="654"/>
      <c r="CF6" s="654"/>
      <c r="CG6" s="654"/>
      <c r="CH6" s="654"/>
      <c r="CI6" s="654"/>
      <c r="CJ6" s="654"/>
      <c r="CK6" s="654"/>
      <c r="CL6" s="654"/>
      <c r="CM6" s="654"/>
      <c r="CN6" s="654"/>
      <c r="CO6" s="654"/>
      <c r="CP6" s="654"/>
      <c r="CQ6" s="655"/>
      <c r="CR6" s="639">
        <v>99943</v>
      </c>
      <c r="CS6" s="635"/>
      <c r="CT6" s="635"/>
      <c r="CU6" s="635"/>
      <c r="CV6" s="635"/>
      <c r="CW6" s="635"/>
      <c r="CX6" s="635"/>
      <c r="CY6" s="640"/>
      <c r="CZ6" s="641">
        <v>1.5</v>
      </c>
      <c r="DA6" s="642"/>
      <c r="DB6" s="642"/>
      <c r="DC6" s="643"/>
      <c r="DD6" s="634" t="s">
        <v>128</v>
      </c>
      <c r="DE6" s="635"/>
      <c r="DF6" s="635"/>
      <c r="DG6" s="635"/>
      <c r="DH6" s="635"/>
      <c r="DI6" s="635"/>
      <c r="DJ6" s="635"/>
      <c r="DK6" s="635"/>
      <c r="DL6" s="635"/>
      <c r="DM6" s="635"/>
      <c r="DN6" s="635"/>
      <c r="DO6" s="635"/>
      <c r="DP6" s="640"/>
      <c r="DQ6" s="634">
        <v>99943</v>
      </c>
      <c r="DR6" s="635"/>
      <c r="DS6" s="635"/>
      <c r="DT6" s="635"/>
      <c r="DU6" s="635"/>
      <c r="DV6" s="635"/>
      <c r="DW6" s="635"/>
      <c r="DX6" s="635"/>
      <c r="DY6" s="635"/>
      <c r="DZ6" s="635"/>
      <c r="EA6" s="635"/>
      <c r="EB6" s="635"/>
      <c r="EC6" s="636"/>
    </row>
    <row r="7" spans="2:143" ht="11.25" customHeight="1">
      <c r="B7" s="631" t="s">
        <v>234</v>
      </c>
      <c r="C7" s="632"/>
      <c r="D7" s="632"/>
      <c r="E7" s="632"/>
      <c r="F7" s="632"/>
      <c r="G7" s="632"/>
      <c r="H7" s="632"/>
      <c r="I7" s="632"/>
      <c r="J7" s="632"/>
      <c r="K7" s="632"/>
      <c r="L7" s="632"/>
      <c r="M7" s="632"/>
      <c r="N7" s="632"/>
      <c r="O7" s="632"/>
      <c r="P7" s="632"/>
      <c r="Q7" s="633"/>
      <c r="R7" s="639">
        <v>2187</v>
      </c>
      <c r="S7" s="635"/>
      <c r="T7" s="635"/>
      <c r="U7" s="635"/>
      <c r="V7" s="635"/>
      <c r="W7" s="635"/>
      <c r="X7" s="635"/>
      <c r="Y7" s="640"/>
      <c r="Z7" s="637">
        <v>0</v>
      </c>
      <c r="AA7" s="637"/>
      <c r="AB7" s="637"/>
      <c r="AC7" s="637"/>
      <c r="AD7" s="627">
        <v>2187</v>
      </c>
      <c r="AE7" s="627"/>
      <c r="AF7" s="627"/>
      <c r="AG7" s="627"/>
      <c r="AH7" s="627"/>
      <c r="AI7" s="627"/>
      <c r="AJ7" s="627"/>
      <c r="AK7" s="627"/>
      <c r="AL7" s="628">
        <v>0</v>
      </c>
      <c r="AM7" s="629"/>
      <c r="AN7" s="629"/>
      <c r="AO7" s="630"/>
      <c r="AP7" s="631" t="s">
        <v>235</v>
      </c>
      <c r="AQ7" s="632"/>
      <c r="AR7" s="632"/>
      <c r="AS7" s="632"/>
      <c r="AT7" s="632"/>
      <c r="AU7" s="632"/>
      <c r="AV7" s="632"/>
      <c r="AW7" s="632"/>
      <c r="AX7" s="632"/>
      <c r="AY7" s="632"/>
      <c r="AZ7" s="632"/>
      <c r="BA7" s="632"/>
      <c r="BB7" s="632"/>
      <c r="BC7" s="632"/>
      <c r="BD7" s="632"/>
      <c r="BE7" s="632"/>
      <c r="BF7" s="633"/>
      <c r="BG7" s="639">
        <v>952487</v>
      </c>
      <c r="BH7" s="635"/>
      <c r="BI7" s="635"/>
      <c r="BJ7" s="635"/>
      <c r="BK7" s="635"/>
      <c r="BL7" s="635"/>
      <c r="BM7" s="635"/>
      <c r="BN7" s="640"/>
      <c r="BO7" s="637">
        <v>21.9</v>
      </c>
      <c r="BP7" s="637"/>
      <c r="BQ7" s="637"/>
      <c r="BR7" s="637"/>
      <c r="BS7" s="627">
        <v>52255</v>
      </c>
      <c r="BT7" s="627"/>
      <c r="BU7" s="627"/>
      <c r="BV7" s="627"/>
      <c r="BW7" s="627"/>
      <c r="BX7" s="627"/>
      <c r="BY7" s="627"/>
      <c r="BZ7" s="627"/>
      <c r="CA7" s="627"/>
      <c r="CB7" s="638"/>
      <c r="CD7" s="656" t="s">
        <v>236</v>
      </c>
      <c r="CE7" s="657"/>
      <c r="CF7" s="657"/>
      <c r="CG7" s="657"/>
      <c r="CH7" s="657"/>
      <c r="CI7" s="657"/>
      <c r="CJ7" s="657"/>
      <c r="CK7" s="657"/>
      <c r="CL7" s="657"/>
      <c r="CM7" s="657"/>
      <c r="CN7" s="657"/>
      <c r="CO7" s="657"/>
      <c r="CP7" s="657"/>
      <c r="CQ7" s="658"/>
      <c r="CR7" s="639">
        <v>838403</v>
      </c>
      <c r="CS7" s="635"/>
      <c r="CT7" s="635"/>
      <c r="CU7" s="635"/>
      <c r="CV7" s="635"/>
      <c r="CW7" s="635"/>
      <c r="CX7" s="635"/>
      <c r="CY7" s="640"/>
      <c r="CZ7" s="637">
        <v>12.4</v>
      </c>
      <c r="DA7" s="637"/>
      <c r="DB7" s="637"/>
      <c r="DC7" s="637"/>
      <c r="DD7" s="634">
        <v>54139</v>
      </c>
      <c r="DE7" s="635"/>
      <c r="DF7" s="635"/>
      <c r="DG7" s="635"/>
      <c r="DH7" s="635"/>
      <c r="DI7" s="635"/>
      <c r="DJ7" s="635"/>
      <c r="DK7" s="635"/>
      <c r="DL7" s="635"/>
      <c r="DM7" s="635"/>
      <c r="DN7" s="635"/>
      <c r="DO7" s="635"/>
      <c r="DP7" s="640"/>
      <c r="DQ7" s="634">
        <v>720550</v>
      </c>
      <c r="DR7" s="635"/>
      <c r="DS7" s="635"/>
      <c r="DT7" s="635"/>
      <c r="DU7" s="635"/>
      <c r="DV7" s="635"/>
      <c r="DW7" s="635"/>
      <c r="DX7" s="635"/>
      <c r="DY7" s="635"/>
      <c r="DZ7" s="635"/>
      <c r="EA7" s="635"/>
      <c r="EB7" s="635"/>
      <c r="EC7" s="636"/>
    </row>
    <row r="8" spans="2:143" ht="11.25" customHeight="1">
      <c r="B8" s="631" t="s">
        <v>237</v>
      </c>
      <c r="C8" s="632"/>
      <c r="D8" s="632"/>
      <c r="E8" s="632"/>
      <c r="F8" s="632"/>
      <c r="G8" s="632"/>
      <c r="H8" s="632"/>
      <c r="I8" s="632"/>
      <c r="J8" s="632"/>
      <c r="K8" s="632"/>
      <c r="L8" s="632"/>
      <c r="M8" s="632"/>
      <c r="N8" s="632"/>
      <c r="O8" s="632"/>
      <c r="P8" s="632"/>
      <c r="Q8" s="633"/>
      <c r="R8" s="639">
        <v>4388</v>
      </c>
      <c r="S8" s="635"/>
      <c r="T8" s="635"/>
      <c r="U8" s="635"/>
      <c r="V8" s="635"/>
      <c r="W8" s="635"/>
      <c r="X8" s="635"/>
      <c r="Y8" s="640"/>
      <c r="Z8" s="637">
        <v>0.1</v>
      </c>
      <c r="AA8" s="637"/>
      <c r="AB8" s="637"/>
      <c r="AC8" s="637"/>
      <c r="AD8" s="627">
        <v>4388</v>
      </c>
      <c r="AE8" s="627"/>
      <c r="AF8" s="627"/>
      <c r="AG8" s="627"/>
      <c r="AH8" s="627"/>
      <c r="AI8" s="627"/>
      <c r="AJ8" s="627"/>
      <c r="AK8" s="627"/>
      <c r="AL8" s="628">
        <v>0.1</v>
      </c>
      <c r="AM8" s="629"/>
      <c r="AN8" s="629"/>
      <c r="AO8" s="630"/>
      <c r="AP8" s="631" t="s">
        <v>238</v>
      </c>
      <c r="AQ8" s="632"/>
      <c r="AR8" s="632"/>
      <c r="AS8" s="632"/>
      <c r="AT8" s="632"/>
      <c r="AU8" s="632"/>
      <c r="AV8" s="632"/>
      <c r="AW8" s="632"/>
      <c r="AX8" s="632"/>
      <c r="AY8" s="632"/>
      <c r="AZ8" s="632"/>
      <c r="BA8" s="632"/>
      <c r="BB8" s="632"/>
      <c r="BC8" s="632"/>
      <c r="BD8" s="632"/>
      <c r="BE8" s="632"/>
      <c r="BF8" s="633"/>
      <c r="BG8" s="639">
        <v>24883</v>
      </c>
      <c r="BH8" s="635"/>
      <c r="BI8" s="635"/>
      <c r="BJ8" s="635"/>
      <c r="BK8" s="635"/>
      <c r="BL8" s="635"/>
      <c r="BM8" s="635"/>
      <c r="BN8" s="640"/>
      <c r="BO8" s="637">
        <v>0.6</v>
      </c>
      <c r="BP8" s="637"/>
      <c r="BQ8" s="637"/>
      <c r="BR8" s="637"/>
      <c r="BS8" s="634" t="s">
        <v>128</v>
      </c>
      <c r="BT8" s="635"/>
      <c r="BU8" s="635"/>
      <c r="BV8" s="635"/>
      <c r="BW8" s="635"/>
      <c r="BX8" s="635"/>
      <c r="BY8" s="635"/>
      <c r="BZ8" s="635"/>
      <c r="CA8" s="635"/>
      <c r="CB8" s="636"/>
      <c r="CD8" s="656" t="s">
        <v>239</v>
      </c>
      <c r="CE8" s="657"/>
      <c r="CF8" s="657"/>
      <c r="CG8" s="657"/>
      <c r="CH8" s="657"/>
      <c r="CI8" s="657"/>
      <c r="CJ8" s="657"/>
      <c r="CK8" s="657"/>
      <c r="CL8" s="657"/>
      <c r="CM8" s="657"/>
      <c r="CN8" s="657"/>
      <c r="CO8" s="657"/>
      <c r="CP8" s="657"/>
      <c r="CQ8" s="658"/>
      <c r="CR8" s="639">
        <v>1977357</v>
      </c>
      <c r="CS8" s="635"/>
      <c r="CT8" s="635"/>
      <c r="CU8" s="635"/>
      <c r="CV8" s="635"/>
      <c r="CW8" s="635"/>
      <c r="CX8" s="635"/>
      <c r="CY8" s="640"/>
      <c r="CZ8" s="637">
        <v>29.3</v>
      </c>
      <c r="DA8" s="637"/>
      <c r="DB8" s="637"/>
      <c r="DC8" s="637"/>
      <c r="DD8" s="634">
        <v>723</v>
      </c>
      <c r="DE8" s="635"/>
      <c r="DF8" s="635"/>
      <c r="DG8" s="635"/>
      <c r="DH8" s="635"/>
      <c r="DI8" s="635"/>
      <c r="DJ8" s="635"/>
      <c r="DK8" s="635"/>
      <c r="DL8" s="635"/>
      <c r="DM8" s="635"/>
      <c r="DN8" s="635"/>
      <c r="DO8" s="635"/>
      <c r="DP8" s="640"/>
      <c r="DQ8" s="634">
        <v>1005065</v>
      </c>
      <c r="DR8" s="635"/>
      <c r="DS8" s="635"/>
      <c r="DT8" s="635"/>
      <c r="DU8" s="635"/>
      <c r="DV8" s="635"/>
      <c r="DW8" s="635"/>
      <c r="DX8" s="635"/>
      <c r="DY8" s="635"/>
      <c r="DZ8" s="635"/>
      <c r="EA8" s="635"/>
      <c r="EB8" s="635"/>
      <c r="EC8" s="636"/>
    </row>
    <row r="9" spans="2:143" ht="11.25" customHeight="1">
      <c r="B9" s="631" t="s">
        <v>240</v>
      </c>
      <c r="C9" s="632"/>
      <c r="D9" s="632"/>
      <c r="E9" s="632"/>
      <c r="F9" s="632"/>
      <c r="G9" s="632"/>
      <c r="H9" s="632"/>
      <c r="I9" s="632"/>
      <c r="J9" s="632"/>
      <c r="K9" s="632"/>
      <c r="L9" s="632"/>
      <c r="M9" s="632"/>
      <c r="N9" s="632"/>
      <c r="O9" s="632"/>
      <c r="P9" s="632"/>
      <c r="Q9" s="633"/>
      <c r="R9" s="639">
        <v>3414</v>
      </c>
      <c r="S9" s="635"/>
      <c r="T9" s="635"/>
      <c r="U9" s="635"/>
      <c r="V9" s="635"/>
      <c r="W9" s="635"/>
      <c r="X9" s="635"/>
      <c r="Y9" s="640"/>
      <c r="Z9" s="637">
        <v>0</v>
      </c>
      <c r="AA9" s="637"/>
      <c r="AB9" s="637"/>
      <c r="AC9" s="637"/>
      <c r="AD9" s="627">
        <v>3414</v>
      </c>
      <c r="AE9" s="627"/>
      <c r="AF9" s="627"/>
      <c r="AG9" s="627"/>
      <c r="AH9" s="627"/>
      <c r="AI9" s="627"/>
      <c r="AJ9" s="627"/>
      <c r="AK9" s="627"/>
      <c r="AL9" s="628">
        <v>0.1</v>
      </c>
      <c r="AM9" s="629"/>
      <c r="AN9" s="629"/>
      <c r="AO9" s="630"/>
      <c r="AP9" s="631" t="s">
        <v>241</v>
      </c>
      <c r="AQ9" s="632"/>
      <c r="AR9" s="632"/>
      <c r="AS9" s="632"/>
      <c r="AT9" s="632"/>
      <c r="AU9" s="632"/>
      <c r="AV9" s="632"/>
      <c r="AW9" s="632"/>
      <c r="AX9" s="632"/>
      <c r="AY9" s="632"/>
      <c r="AZ9" s="632"/>
      <c r="BA9" s="632"/>
      <c r="BB9" s="632"/>
      <c r="BC9" s="632"/>
      <c r="BD9" s="632"/>
      <c r="BE9" s="632"/>
      <c r="BF9" s="633"/>
      <c r="BG9" s="639">
        <v>514409</v>
      </c>
      <c r="BH9" s="635"/>
      <c r="BI9" s="635"/>
      <c r="BJ9" s="635"/>
      <c r="BK9" s="635"/>
      <c r="BL9" s="635"/>
      <c r="BM9" s="635"/>
      <c r="BN9" s="640"/>
      <c r="BO9" s="637">
        <v>11.8</v>
      </c>
      <c r="BP9" s="637"/>
      <c r="BQ9" s="637"/>
      <c r="BR9" s="637"/>
      <c r="BS9" s="634" t="s">
        <v>128</v>
      </c>
      <c r="BT9" s="635"/>
      <c r="BU9" s="635"/>
      <c r="BV9" s="635"/>
      <c r="BW9" s="635"/>
      <c r="BX9" s="635"/>
      <c r="BY9" s="635"/>
      <c r="BZ9" s="635"/>
      <c r="CA9" s="635"/>
      <c r="CB9" s="636"/>
      <c r="CD9" s="656" t="s">
        <v>242</v>
      </c>
      <c r="CE9" s="657"/>
      <c r="CF9" s="657"/>
      <c r="CG9" s="657"/>
      <c r="CH9" s="657"/>
      <c r="CI9" s="657"/>
      <c r="CJ9" s="657"/>
      <c r="CK9" s="657"/>
      <c r="CL9" s="657"/>
      <c r="CM9" s="657"/>
      <c r="CN9" s="657"/>
      <c r="CO9" s="657"/>
      <c r="CP9" s="657"/>
      <c r="CQ9" s="658"/>
      <c r="CR9" s="639">
        <v>701960</v>
      </c>
      <c r="CS9" s="635"/>
      <c r="CT9" s="635"/>
      <c r="CU9" s="635"/>
      <c r="CV9" s="635"/>
      <c r="CW9" s="635"/>
      <c r="CX9" s="635"/>
      <c r="CY9" s="640"/>
      <c r="CZ9" s="637">
        <v>10.4</v>
      </c>
      <c r="DA9" s="637"/>
      <c r="DB9" s="637"/>
      <c r="DC9" s="637"/>
      <c r="DD9" s="634">
        <v>113256</v>
      </c>
      <c r="DE9" s="635"/>
      <c r="DF9" s="635"/>
      <c r="DG9" s="635"/>
      <c r="DH9" s="635"/>
      <c r="DI9" s="635"/>
      <c r="DJ9" s="635"/>
      <c r="DK9" s="635"/>
      <c r="DL9" s="635"/>
      <c r="DM9" s="635"/>
      <c r="DN9" s="635"/>
      <c r="DO9" s="635"/>
      <c r="DP9" s="640"/>
      <c r="DQ9" s="634">
        <v>527480</v>
      </c>
      <c r="DR9" s="635"/>
      <c r="DS9" s="635"/>
      <c r="DT9" s="635"/>
      <c r="DU9" s="635"/>
      <c r="DV9" s="635"/>
      <c r="DW9" s="635"/>
      <c r="DX9" s="635"/>
      <c r="DY9" s="635"/>
      <c r="DZ9" s="635"/>
      <c r="EA9" s="635"/>
      <c r="EB9" s="635"/>
      <c r="EC9" s="636"/>
    </row>
    <row r="10" spans="2:143" ht="11.25" customHeight="1">
      <c r="B10" s="631" t="s">
        <v>243</v>
      </c>
      <c r="C10" s="632"/>
      <c r="D10" s="632"/>
      <c r="E10" s="632"/>
      <c r="F10" s="632"/>
      <c r="G10" s="632"/>
      <c r="H10" s="632"/>
      <c r="I10" s="632"/>
      <c r="J10" s="632"/>
      <c r="K10" s="632"/>
      <c r="L10" s="632"/>
      <c r="M10" s="632"/>
      <c r="N10" s="632"/>
      <c r="O10" s="632"/>
      <c r="P10" s="632"/>
      <c r="Q10" s="633"/>
      <c r="R10" s="639" t="s">
        <v>128</v>
      </c>
      <c r="S10" s="635"/>
      <c r="T10" s="635"/>
      <c r="U10" s="635"/>
      <c r="V10" s="635"/>
      <c r="W10" s="635"/>
      <c r="X10" s="635"/>
      <c r="Y10" s="640"/>
      <c r="Z10" s="637" t="s">
        <v>128</v>
      </c>
      <c r="AA10" s="637"/>
      <c r="AB10" s="637"/>
      <c r="AC10" s="637"/>
      <c r="AD10" s="627" t="s">
        <v>128</v>
      </c>
      <c r="AE10" s="627"/>
      <c r="AF10" s="627"/>
      <c r="AG10" s="627"/>
      <c r="AH10" s="627"/>
      <c r="AI10" s="627"/>
      <c r="AJ10" s="627"/>
      <c r="AK10" s="627"/>
      <c r="AL10" s="628" t="s">
        <v>244</v>
      </c>
      <c r="AM10" s="629"/>
      <c r="AN10" s="629"/>
      <c r="AO10" s="630"/>
      <c r="AP10" s="631" t="s">
        <v>245</v>
      </c>
      <c r="AQ10" s="632"/>
      <c r="AR10" s="632"/>
      <c r="AS10" s="632"/>
      <c r="AT10" s="632"/>
      <c r="AU10" s="632"/>
      <c r="AV10" s="632"/>
      <c r="AW10" s="632"/>
      <c r="AX10" s="632"/>
      <c r="AY10" s="632"/>
      <c r="AZ10" s="632"/>
      <c r="BA10" s="632"/>
      <c r="BB10" s="632"/>
      <c r="BC10" s="632"/>
      <c r="BD10" s="632"/>
      <c r="BE10" s="632"/>
      <c r="BF10" s="633"/>
      <c r="BG10" s="639">
        <v>74220</v>
      </c>
      <c r="BH10" s="635"/>
      <c r="BI10" s="635"/>
      <c r="BJ10" s="635"/>
      <c r="BK10" s="635"/>
      <c r="BL10" s="635"/>
      <c r="BM10" s="635"/>
      <c r="BN10" s="640"/>
      <c r="BO10" s="637">
        <v>1.7</v>
      </c>
      <c r="BP10" s="637"/>
      <c r="BQ10" s="637"/>
      <c r="BR10" s="637"/>
      <c r="BS10" s="634" t="s">
        <v>244</v>
      </c>
      <c r="BT10" s="635"/>
      <c r="BU10" s="635"/>
      <c r="BV10" s="635"/>
      <c r="BW10" s="635"/>
      <c r="BX10" s="635"/>
      <c r="BY10" s="635"/>
      <c r="BZ10" s="635"/>
      <c r="CA10" s="635"/>
      <c r="CB10" s="636"/>
      <c r="CD10" s="656" t="s">
        <v>246</v>
      </c>
      <c r="CE10" s="657"/>
      <c r="CF10" s="657"/>
      <c r="CG10" s="657"/>
      <c r="CH10" s="657"/>
      <c r="CI10" s="657"/>
      <c r="CJ10" s="657"/>
      <c r="CK10" s="657"/>
      <c r="CL10" s="657"/>
      <c r="CM10" s="657"/>
      <c r="CN10" s="657"/>
      <c r="CO10" s="657"/>
      <c r="CP10" s="657"/>
      <c r="CQ10" s="658"/>
      <c r="CR10" s="639">
        <v>122</v>
      </c>
      <c r="CS10" s="635"/>
      <c r="CT10" s="635"/>
      <c r="CU10" s="635"/>
      <c r="CV10" s="635"/>
      <c r="CW10" s="635"/>
      <c r="CX10" s="635"/>
      <c r="CY10" s="640"/>
      <c r="CZ10" s="637">
        <v>0</v>
      </c>
      <c r="DA10" s="637"/>
      <c r="DB10" s="637"/>
      <c r="DC10" s="637"/>
      <c r="DD10" s="634" t="s">
        <v>128</v>
      </c>
      <c r="DE10" s="635"/>
      <c r="DF10" s="635"/>
      <c r="DG10" s="635"/>
      <c r="DH10" s="635"/>
      <c r="DI10" s="635"/>
      <c r="DJ10" s="635"/>
      <c r="DK10" s="635"/>
      <c r="DL10" s="635"/>
      <c r="DM10" s="635"/>
      <c r="DN10" s="635"/>
      <c r="DO10" s="635"/>
      <c r="DP10" s="640"/>
      <c r="DQ10" s="634">
        <v>122</v>
      </c>
      <c r="DR10" s="635"/>
      <c r="DS10" s="635"/>
      <c r="DT10" s="635"/>
      <c r="DU10" s="635"/>
      <c r="DV10" s="635"/>
      <c r="DW10" s="635"/>
      <c r="DX10" s="635"/>
      <c r="DY10" s="635"/>
      <c r="DZ10" s="635"/>
      <c r="EA10" s="635"/>
      <c r="EB10" s="635"/>
      <c r="EC10" s="636"/>
    </row>
    <row r="11" spans="2:143" ht="11.25" customHeight="1">
      <c r="B11" s="631" t="s">
        <v>247</v>
      </c>
      <c r="C11" s="632"/>
      <c r="D11" s="632"/>
      <c r="E11" s="632"/>
      <c r="F11" s="632"/>
      <c r="G11" s="632"/>
      <c r="H11" s="632"/>
      <c r="I11" s="632"/>
      <c r="J11" s="632"/>
      <c r="K11" s="632"/>
      <c r="L11" s="632"/>
      <c r="M11" s="632"/>
      <c r="N11" s="632"/>
      <c r="O11" s="632"/>
      <c r="P11" s="632"/>
      <c r="Q11" s="633"/>
      <c r="R11" s="639" t="s">
        <v>244</v>
      </c>
      <c r="S11" s="635"/>
      <c r="T11" s="635"/>
      <c r="U11" s="635"/>
      <c r="V11" s="635"/>
      <c r="W11" s="635"/>
      <c r="X11" s="635"/>
      <c r="Y11" s="640"/>
      <c r="Z11" s="637" t="s">
        <v>128</v>
      </c>
      <c r="AA11" s="637"/>
      <c r="AB11" s="637"/>
      <c r="AC11" s="637"/>
      <c r="AD11" s="627" t="s">
        <v>128</v>
      </c>
      <c r="AE11" s="627"/>
      <c r="AF11" s="627"/>
      <c r="AG11" s="627"/>
      <c r="AH11" s="627"/>
      <c r="AI11" s="627"/>
      <c r="AJ11" s="627"/>
      <c r="AK11" s="627"/>
      <c r="AL11" s="628" t="s">
        <v>128</v>
      </c>
      <c r="AM11" s="629"/>
      <c r="AN11" s="629"/>
      <c r="AO11" s="630"/>
      <c r="AP11" s="631" t="s">
        <v>248</v>
      </c>
      <c r="AQ11" s="632"/>
      <c r="AR11" s="632"/>
      <c r="AS11" s="632"/>
      <c r="AT11" s="632"/>
      <c r="AU11" s="632"/>
      <c r="AV11" s="632"/>
      <c r="AW11" s="632"/>
      <c r="AX11" s="632"/>
      <c r="AY11" s="632"/>
      <c r="AZ11" s="632"/>
      <c r="BA11" s="632"/>
      <c r="BB11" s="632"/>
      <c r="BC11" s="632"/>
      <c r="BD11" s="632"/>
      <c r="BE11" s="632"/>
      <c r="BF11" s="633"/>
      <c r="BG11" s="639">
        <v>338975</v>
      </c>
      <c r="BH11" s="635"/>
      <c r="BI11" s="635"/>
      <c r="BJ11" s="635"/>
      <c r="BK11" s="635"/>
      <c r="BL11" s="635"/>
      <c r="BM11" s="635"/>
      <c r="BN11" s="640"/>
      <c r="BO11" s="637">
        <v>7.8</v>
      </c>
      <c r="BP11" s="637"/>
      <c r="BQ11" s="637"/>
      <c r="BR11" s="637"/>
      <c r="BS11" s="634">
        <v>52255</v>
      </c>
      <c r="BT11" s="635"/>
      <c r="BU11" s="635"/>
      <c r="BV11" s="635"/>
      <c r="BW11" s="635"/>
      <c r="BX11" s="635"/>
      <c r="BY11" s="635"/>
      <c r="BZ11" s="635"/>
      <c r="CA11" s="635"/>
      <c r="CB11" s="636"/>
      <c r="CD11" s="656" t="s">
        <v>249</v>
      </c>
      <c r="CE11" s="657"/>
      <c r="CF11" s="657"/>
      <c r="CG11" s="657"/>
      <c r="CH11" s="657"/>
      <c r="CI11" s="657"/>
      <c r="CJ11" s="657"/>
      <c r="CK11" s="657"/>
      <c r="CL11" s="657"/>
      <c r="CM11" s="657"/>
      <c r="CN11" s="657"/>
      <c r="CO11" s="657"/>
      <c r="CP11" s="657"/>
      <c r="CQ11" s="658"/>
      <c r="CR11" s="639">
        <v>265120</v>
      </c>
      <c r="CS11" s="635"/>
      <c r="CT11" s="635"/>
      <c r="CU11" s="635"/>
      <c r="CV11" s="635"/>
      <c r="CW11" s="635"/>
      <c r="CX11" s="635"/>
      <c r="CY11" s="640"/>
      <c r="CZ11" s="637">
        <v>3.9</v>
      </c>
      <c r="DA11" s="637"/>
      <c r="DB11" s="637"/>
      <c r="DC11" s="637"/>
      <c r="DD11" s="634">
        <v>15224</v>
      </c>
      <c r="DE11" s="635"/>
      <c r="DF11" s="635"/>
      <c r="DG11" s="635"/>
      <c r="DH11" s="635"/>
      <c r="DI11" s="635"/>
      <c r="DJ11" s="635"/>
      <c r="DK11" s="635"/>
      <c r="DL11" s="635"/>
      <c r="DM11" s="635"/>
      <c r="DN11" s="635"/>
      <c r="DO11" s="635"/>
      <c r="DP11" s="640"/>
      <c r="DQ11" s="634">
        <v>174279</v>
      </c>
      <c r="DR11" s="635"/>
      <c r="DS11" s="635"/>
      <c r="DT11" s="635"/>
      <c r="DU11" s="635"/>
      <c r="DV11" s="635"/>
      <c r="DW11" s="635"/>
      <c r="DX11" s="635"/>
      <c r="DY11" s="635"/>
      <c r="DZ11" s="635"/>
      <c r="EA11" s="635"/>
      <c r="EB11" s="635"/>
      <c r="EC11" s="636"/>
    </row>
    <row r="12" spans="2:143" ht="11.25" customHeight="1">
      <c r="B12" s="631" t="s">
        <v>250</v>
      </c>
      <c r="C12" s="632"/>
      <c r="D12" s="632"/>
      <c r="E12" s="632"/>
      <c r="F12" s="632"/>
      <c r="G12" s="632"/>
      <c r="H12" s="632"/>
      <c r="I12" s="632"/>
      <c r="J12" s="632"/>
      <c r="K12" s="632"/>
      <c r="L12" s="632"/>
      <c r="M12" s="632"/>
      <c r="N12" s="632"/>
      <c r="O12" s="632"/>
      <c r="P12" s="632"/>
      <c r="Q12" s="633"/>
      <c r="R12" s="639">
        <v>321805</v>
      </c>
      <c r="S12" s="635"/>
      <c r="T12" s="635"/>
      <c r="U12" s="635"/>
      <c r="V12" s="635"/>
      <c r="W12" s="635"/>
      <c r="X12" s="635"/>
      <c r="Y12" s="640"/>
      <c r="Z12" s="637">
        <v>4.4000000000000004</v>
      </c>
      <c r="AA12" s="637"/>
      <c r="AB12" s="637"/>
      <c r="AC12" s="637"/>
      <c r="AD12" s="627">
        <v>321805</v>
      </c>
      <c r="AE12" s="627"/>
      <c r="AF12" s="627"/>
      <c r="AG12" s="627"/>
      <c r="AH12" s="627"/>
      <c r="AI12" s="627"/>
      <c r="AJ12" s="627"/>
      <c r="AK12" s="627"/>
      <c r="AL12" s="628">
        <v>6.6</v>
      </c>
      <c r="AM12" s="629"/>
      <c r="AN12" s="629"/>
      <c r="AO12" s="630"/>
      <c r="AP12" s="631" t="s">
        <v>251</v>
      </c>
      <c r="AQ12" s="632"/>
      <c r="AR12" s="632"/>
      <c r="AS12" s="632"/>
      <c r="AT12" s="632"/>
      <c r="AU12" s="632"/>
      <c r="AV12" s="632"/>
      <c r="AW12" s="632"/>
      <c r="AX12" s="632"/>
      <c r="AY12" s="632"/>
      <c r="AZ12" s="632"/>
      <c r="BA12" s="632"/>
      <c r="BB12" s="632"/>
      <c r="BC12" s="632"/>
      <c r="BD12" s="632"/>
      <c r="BE12" s="632"/>
      <c r="BF12" s="633"/>
      <c r="BG12" s="639">
        <v>3190064</v>
      </c>
      <c r="BH12" s="635"/>
      <c r="BI12" s="635"/>
      <c r="BJ12" s="635"/>
      <c r="BK12" s="635"/>
      <c r="BL12" s="635"/>
      <c r="BM12" s="635"/>
      <c r="BN12" s="640"/>
      <c r="BO12" s="637">
        <v>73.400000000000006</v>
      </c>
      <c r="BP12" s="637"/>
      <c r="BQ12" s="637"/>
      <c r="BR12" s="637"/>
      <c r="BS12" s="634" t="s">
        <v>128</v>
      </c>
      <c r="BT12" s="635"/>
      <c r="BU12" s="635"/>
      <c r="BV12" s="635"/>
      <c r="BW12" s="635"/>
      <c r="BX12" s="635"/>
      <c r="BY12" s="635"/>
      <c r="BZ12" s="635"/>
      <c r="CA12" s="635"/>
      <c r="CB12" s="636"/>
      <c r="CD12" s="656" t="s">
        <v>252</v>
      </c>
      <c r="CE12" s="657"/>
      <c r="CF12" s="657"/>
      <c r="CG12" s="657"/>
      <c r="CH12" s="657"/>
      <c r="CI12" s="657"/>
      <c r="CJ12" s="657"/>
      <c r="CK12" s="657"/>
      <c r="CL12" s="657"/>
      <c r="CM12" s="657"/>
      <c r="CN12" s="657"/>
      <c r="CO12" s="657"/>
      <c r="CP12" s="657"/>
      <c r="CQ12" s="658"/>
      <c r="CR12" s="639">
        <v>130226</v>
      </c>
      <c r="CS12" s="635"/>
      <c r="CT12" s="635"/>
      <c r="CU12" s="635"/>
      <c r="CV12" s="635"/>
      <c r="CW12" s="635"/>
      <c r="CX12" s="635"/>
      <c r="CY12" s="640"/>
      <c r="CZ12" s="637">
        <v>1.9</v>
      </c>
      <c r="DA12" s="637"/>
      <c r="DB12" s="637"/>
      <c r="DC12" s="637"/>
      <c r="DD12" s="634" t="s">
        <v>128</v>
      </c>
      <c r="DE12" s="635"/>
      <c r="DF12" s="635"/>
      <c r="DG12" s="635"/>
      <c r="DH12" s="635"/>
      <c r="DI12" s="635"/>
      <c r="DJ12" s="635"/>
      <c r="DK12" s="635"/>
      <c r="DL12" s="635"/>
      <c r="DM12" s="635"/>
      <c r="DN12" s="635"/>
      <c r="DO12" s="635"/>
      <c r="DP12" s="640"/>
      <c r="DQ12" s="634">
        <v>84202</v>
      </c>
      <c r="DR12" s="635"/>
      <c r="DS12" s="635"/>
      <c r="DT12" s="635"/>
      <c r="DU12" s="635"/>
      <c r="DV12" s="635"/>
      <c r="DW12" s="635"/>
      <c r="DX12" s="635"/>
      <c r="DY12" s="635"/>
      <c r="DZ12" s="635"/>
      <c r="EA12" s="635"/>
      <c r="EB12" s="635"/>
      <c r="EC12" s="636"/>
    </row>
    <row r="13" spans="2:143" ht="11.25" customHeight="1">
      <c r="B13" s="631" t="s">
        <v>253</v>
      </c>
      <c r="C13" s="632"/>
      <c r="D13" s="632"/>
      <c r="E13" s="632"/>
      <c r="F13" s="632"/>
      <c r="G13" s="632"/>
      <c r="H13" s="632"/>
      <c r="I13" s="632"/>
      <c r="J13" s="632"/>
      <c r="K13" s="632"/>
      <c r="L13" s="632"/>
      <c r="M13" s="632"/>
      <c r="N13" s="632"/>
      <c r="O13" s="632"/>
      <c r="P13" s="632"/>
      <c r="Q13" s="633"/>
      <c r="R13" s="639">
        <v>24533</v>
      </c>
      <c r="S13" s="635"/>
      <c r="T13" s="635"/>
      <c r="U13" s="635"/>
      <c r="V13" s="635"/>
      <c r="W13" s="635"/>
      <c r="X13" s="635"/>
      <c r="Y13" s="640"/>
      <c r="Z13" s="637">
        <v>0.3</v>
      </c>
      <c r="AA13" s="637"/>
      <c r="AB13" s="637"/>
      <c r="AC13" s="637"/>
      <c r="AD13" s="627">
        <v>24533</v>
      </c>
      <c r="AE13" s="627"/>
      <c r="AF13" s="627"/>
      <c r="AG13" s="627"/>
      <c r="AH13" s="627"/>
      <c r="AI13" s="627"/>
      <c r="AJ13" s="627"/>
      <c r="AK13" s="627"/>
      <c r="AL13" s="628">
        <v>0.5</v>
      </c>
      <c r="AM13" s="629"/>
      <c r="AN13" s="629"/>
      <c r="AO13" s="630"/>
      <c r="AP13" s="631" t="s">
        <v>254</v>
      </c>
      <c r="AQ13" s="632"/>
      <c r="AR13" s="632"/>
      <c r="AS13" s="632"/>
      <c r="AT13" s="632"/>
      <c r="AU13" s="632"/>
      <c r="AV13" s="632"/>
      <c r="AW13" s="632"/>
      <c r="AX13" s="632"/>
      <c r="AY13" s="632"/>
      <c r="AZ13" s="632"/>
      <c r="BA13" s="632"/>
      <c r="BB13" s="632"/>
      <c r="BC13" s="632"/>
      <c r="BD13" s="632"/>
      <c r="BE13" s="632"/>
      <c r="BF13" s="633"/>
      <c r="BG13" s="639">
        <v>3181685</v>
      </c>
      <c r="BH13" s="635"/>
      <c r="BI13" s="635"/>
      <c r="BJ13" s="635"/>
      <c r="BK13" s="635"/>
      <c r="BL13" s="635"/>
      <c r="BM13" s="635"/>
      <c r="BN13" s="640"/>
      <c r="BO13" s="637">
        <v>73.2</v>
      </c>
      <c r="BP13" s="637"/>
      <c r="BQ13" s="637"/>
      <c r="BR13" s="637"/>
      <c r="BS13" s="634" t="s">
        <v>128</v>
      </c>
      <c r="BT13" s="635"/>
      <c r="BU13" s="635"/>
      <c r="BV13" s="635"/>
      <c r="BW13" s="635"/>
      <c r="BX13" s="635"/>
      <c r="BY13" s="635"/>
      <c r="BZ13" s="635"/>
      <c r="CA13" s="635"/>
      <c r="CB13" s="636"/>
      <c r="CD13" s="656" t="s">
        <v>255</v>
      </c>
      <c r="CE13" s="657"/>
      <c r="CF13" s="657"/>
      <c r="CG13" s="657"/>
      <c r="CH13" s="657"/>
      <c r="CI13" s="657"/>
      <c r="CJ13" s="657"/>
      <c r="CK13" s="657"/>
      <c r="CL13" s="657"/>
      <c r="CM13" s="657"/>
      <c r="CN13" s="657"/>
      <c r="CO13" s="657"/>
      <c r="CP13" s="657"/>
      <c r="CQ13" s="658"/>
      <c r="CR13" s="639">
        <v>757864</v>
      </c>
      <c r="CS13" s="635"/>
      <c r="CT13" s="635"/>
      <c r="CU13" s="635"/>
      <c r="CV13" s="635"/>
      <c r="CW13" s="635"/>
      <c r="CX13" s="635"/>
      <c r="CY13" s="640"/>
      <c r="CZ13" s="637">
        <v>11.2</v>
      </c>
      <c r="DA13" s="637"/>
      <c r="DB13" s="637"/>
      <c r="DC13" s="637"/>
      <c r="DD13" s="634">
        <v>186193</v>
      </c>
      <c r="DE13" s="635"/>
      <c r="DF13" s="635"/>
      <c r="DG13" s="635"/>
      <c r="DH13" s="635"/>
      <c r="DI13" s="635"/>
      <c r="DJ13" s="635"/>
      <c r="DK13" s="635"/>
      <c r="DL13" s="635"/>
      <c r="DM13" s="635"/>
      <c r="DN13" s="635"/>
      <c r="DO13" s="635"/>
      <c r="DP13" s="640"/>
      <c r="DQ13" s="634">
        <v>601558</v>
      </c>
      <c r="DR13" s="635"/>
      <c r="DS13" s="635"/>
      <c r="DT13" s="635"/>
      <c r="DU13" s="635"/>
      <c r="DV13" s="635"/>
      <c r="DW13" s="635"/>
      <c r="DX13" s="635"/>
      <c r="DY13" s="635"/>
      <c r="DZ13" s="635"/>
      <c r="EA13" s="635"/>
      <c r="EB13" s="635"/>
      <c r="EC13" s="636"/>
    </row>
    <row r="14" spans="2:143" ht="11.25" customHeight="1">
      <c r="B14" s="631" t="s">
        <v>256</v>
      </c>
      <c r="C14" s="632"/>
      <c r="D14" s="632"/>
      <c r="E14" s="632"/>
      <c r="F14" s="632"/>
      <c r="G14" s="632"/>
      <c r="H14" s="632"/>
      <c r="I14" s="632"/>
      <c r="J14" s="632"/>
      <c r="K14" s="632"/>
      <c r="L14" s="632"/>
      <c r="M14" s="632"/>
      <c r="N14" s="632"/>
      <c r="O14" s="632"/>
      <c r="P14" s="632"/>
      <c r="Q14" s="633"/>
      <c r="R14" s="639" t="s">
        <v>128</v>
      </c>
      <c r="S14" s="635"/>
      <c r="T14" s="635"/>
      <c r="U14" s="635"/>
      <c r="V14" s="635"/>
      <c r="W14" s="635"/>
      <c r="X14" s="635"/>
      <c r="Y14" s="640"/>
      <c r="Z14" s="637" t="s">
        <v>128</v>
      </c>
      <c r="AA14" s="637"/>
      <c r="AB14" s="637"/>
      <c r="AC14" s="637"/>
      <c r="AD14" s="627" t="s">
        <v>128</v>
      </c>
      <c r="AE14" s="627"/>
      <c r="AF14" s="627"/>
      <c r="AG14" s="627"/>
      <c r="AH14" s="627"/>
      <c r="AI14" s="627"/>
      <c r="AJ14" s="627"/>
      <c r="AK14" s="627"/>
      <c r="AL14" s="628" t="s">
        <v>128</v>
      </c>
      <c r="AM14" s="629"/>
      <c r="AN14" s="629"/>
      <c r="AO14" s="630"/>
      <c r="AP14" s="631" t="s">
        <v>257</v>
      </c>
      <c r="AQ14" s="632"/>
      <c r="AR14" s="632"/>
      <c r="AS14" s="632"/>
      <c r="AT14" s="632"/>
      <c r="AU14" s="632"/>
      <c r="AV14" s="632"/>
      <c r="AW14" s="632"/>
      <c r="AX14" s="632"/>
      <c r="AY14" s="632"/>
      <c r="AZ14" s="632"/>
      <c r="BA14" s="632"/>
      <c r="BB14" s="632"/>
      <c r="BC14" s="632"/>
      <c r="BD14" s="632"/>
      <c r="BE14" s="632"/>
      <c r="BF14" s="633"/>
      <c r="BG14" s="639">
        <v>48915</v>
      </c>
      <c r="BH14" s="635"/>
      <c r="BI14" s="635"/>
      <c r="BJ14" s="635"/>
      <c r="BK14" s="635"/>
      <c r="BL14" s="635"/>
      <c r="BM14" s="635"/>
      <c r="BN14" s="640"/>
      <c r="BO14" s="637">
        <v>1.1000000000000001</v>
      </c>
      <c r="BP14" s="637"/>
      <c r="BQ14" s="637"/>
      <c r="BR14" s="637"/>
      <c r="BS14" s="634" t="s">
        <v>128</v>
      </c>
      <c r="BT14" s="635"/>
      <c r="BU14" s="635"/>
      <c r="BV14" s="635"/>
      <c r="BW14" s="635"/>
      <c r="BX14" s="635"/>
      <c r="BY14" s="635"/>
      <c r="BZ14" s="635"/>
      <c r="CA14" s="635"/>
      <c r="CB14" s="636"/>
      <c r="CD14" s="656" t="s">
        <v>258</v>
      </c>
      <c r="CE14" s="657"/>
      <c r="CF14" s="657"/>
      <c r="CG14" s="657"/>
      <c r="CH14" s="657"/>
      <c r="CI14" s="657"/>
      <c r="CJ14" s="657"/>
      <c r="CK14" s="657"/>
      <c r="CL14" s="657"/>
      <c r="CM14" s="657"/>
      <c r="CN14" s="657"/>
      <c r="CO14" s="657"/>
      <c r="CP14" s="657"/>
      <c r="CQ14" s="658"/>
      <c r="CR14" s="639">
        <v>304914</v>
      </c>
      <c r="CS14" s="635"/>
      <c r="CT14" s="635"/>
      <c r="CU14" s="635"/>
      <c r="CV14" s="635"/>
      <c r="CW14" s="635"/>
      <c r="CX14" s="635"/>
      <c r="CY14" s="640"/>
      <c r="CZ14" s="637">
        <v>4.5</v>
      </c>
      <c r="DA14" s="637"/>
      <c r="DB14" s="637"/>
      <c r="DC14" s="637"/>
      <c r="DD14" s="634">
        <v>3323</v>
      </c>
      <c r="DE14" s="635"/>
      <c r="DF14" s="635"/>
      <c r="DG14" s="635"/>
      <c r="DH14" s="635"/>
      <c r="DI14" s="635"/>
      <c r="DJ14" s="635"/>
      <c r="DK14" s="635"/>
      <c r="DL14" s="635"/>
      <c r="DM14" s="635"/>
      <c r="DN14" s="635"/>
      <c r="DO14" s="635"/>
      <c r="DP14" s="640"/>
      <c r="DQ14" s="634">
        <v>303722</v>
      </c>
      <c r="DR14" s="635"/>
      <c r="DS14" s="635"/>
      <c r="DT14" s="635"/>
      <c r="DU14" s="635"/>
      <c r="DV14" s="635"/>
      <c r="DW14" s="635"/>
      <c r="DX14" s="635"/>
      <c r="DY14" s="635"/>
      <c r="DZ14" s="635"/>
      <c r="EA14" s="635"/>
      <c r="EB14" s="635"/>
      <c r="EC14" s="636"/>
    </row>
    <row r="15" spans="2:143" ht="11.25" customHeight="1">
      <c r="B15" s="631" t="s">
        <v>259</v>
      </c>
      <c r="C15" s="632"/>
      <c r="D15" s="632"/>
      <c r="E15" s="632"/>
      <c r="F15" s="632"/>
      <c r="G15" s="632"/>
      <c r="H15" s="632"/>
      <c r="I15" s="632"/>
      <c r="J15" s="632"/>
      <c r="K15" s="632"/>
      <c r="L15" s="632"/>
      <c r="M15" s="632"/>
      <c r="N15" s="632"/>
      <c r="O15" s="632"/>
      <c r="P15" s="632"/>
      <c r="Q15" s="633"/>
      <c r="R15" s="639">
        <v>20227</v>
      </c>
      <c r="S15" s="635"/>
      <c r="T15" s="635"/>
      <c r="U15" s="635"/>
      <c r="V15" s="635"/>
      <c r="W15" s="635"/>
      <c r="X15" s="635"/>
      <c r="Y15" s="640"/>
      <c r="Z15" s="637">
        <v>0.3</v>
      </c>
      <c r="AA15" s="637"/>
      <c r="AB15" s="637"/>
      <c r="AC15" s="637"/>
      <c r="AD15" s="627">
        <v>20227</v>
      </c>
      <c r="AE15" s="627"/>
      <c r="AF15" s="627"/>
      <c r="AG15" s="627"/>
      <c r="AH15" s="627"/>
      <c r="AI15" s="627"/>
      <c r="AJ15" s="627"/>
      <c r="AK15" s="627"/>
      <c r="AL15" s="628">
        <v>0.4</v>
      </c>
      <c r="AM15" s="629"/>
      <c r="AN15" s="629"/>
      <c r="AO15" s="630"/>
      <c r="AP15" s="631" t="s">
        <v>260</v>
      </c>
      <c r="AQ15" s="632"/>
      <c r="AR15" s="632"/>
      <c r="AS15" s="632"/>
      <c r="AT15" s="632"/>
      <c r="AU15" s="632"/>
      <c r="AV15" s="632"/>
      <c r="AW15" s="632"/>
      <c r="AX15" s="632"/>
      <c r="AY15" s="632"/>
      <c r="AZ15" s="632"/>
      <c r="BA15" s="632"/>
      <c r="BB15" s="632"/>
      <c r="BC15" s="632"/>
      <c r="BD15" s="632"/>
      <c r="BE15" s="632"/>
      <c r="BF15" s="633"/>
      <c r="BG15" s="639">
        <v>146702</v>
      </c>
      <c r="BH15" s="635"/>
      <c r="BI15" s="635"/>
      <c r="BJ15" s="635"/>
      <c r="BK15" s="635"/>
      <c r="BL15" s="635"/>
      <c r="BM15" s="635"/>
      <c r="BN15" s="640"/>
      <c r="BO15" s="637">
        <v>3.4</v>
      </c>
      <c r="BP15" s="637"/>
      <c r="BQ15" s="637"/>
      <c r="BR15" s="637"/>
      <c r="BS15" s="634" t="s">
        <v>128</v>
      </c>
      <c r="BT15" s="635"/>
      <c r="BU15" s="635"/>
      <c r="BV15" s="635"/>
      <c r="BW15" s="635"/>
      <c r="BX15" s="635"/>
      <c r="BY15" s="635"/>
      <c r="BZ15" s="635"/>
      <c r="CA15" s="635"/>
      <c r="CB15" s="636"/>
      <c r="CD15" s="656" t="s">
        <v>261</v>
      </c>
      <c r="CE15" s="657"/>
      <c r="CF15" s="657"/>
      <c r="CG15" s="657"/>
      <c r="CH15" s="657"/>
      <c r="CI15" s="657"/>
      <c r="CJ15" s="657"/>
      <c r="CK15" s="657"/>
      <c r="CL15" s="657"/>
      <c r="CM15" s="657"/>
      <c r="CN15" s="657"/>
      <c r="CO15" s="657"/>
      <c r="CP15" s="657"/>
      <c r="CQ15" s="658"/>
      <c r="CR15" s="639">
        <v>1305586</v>
      </c>
      <c r="CS15" s="635"/>
      <c r="CT15" s="635"/>
      <c r="CU15" s="635"/>
      <c r="CV15" s="635"/>
      <c r="CW15" s="635"/>
      <c r="CX15" s="635"/>
      <c r="CY15" s="640"/>
      <c r="CZ15" s="637">
        <v>19.399999999999999</v>
      </c>
      <c r="DA15" s="637"/>
      <c r="DB15" s="637"/>
      <c r="DC15" s="637"/>
      <c r="DD15" s="634">
        <v>13027</v>
      </c>
      <c r="DE15" s="635"/>
      <c r="DF15" s="635"/>
      <c r="DG15" s="635"/>
      <c r="DH15" s="635"/>
      <c r="DI15" s="635"/>
      <c r="DJ15" s="635"/>
      <c r="DK15" s="635"/>
      <c r="DL15" s="635"/>
      <c r="DM15" s="635"/>
      <c r="DN15" s="635"/>
      <c r="DO15" s="635"/>
      <c r="DP15" s="640"/>
      <c r="DQ15" s="634">
        <v>1084259</v>
      </c>
      <c r="DR15" s="635"/>
      <c r="DS15" s="635"/>
      <c r="DT15" s="635"/>
      <c r="DU15" s="635"/>
      <c r="DV15" s="635"/>
      <c r="DW15" s="635"/>
      <c r="DX15" s="635"/>
      <c r="DY15" s="635"/>
      <c r="DZ15" s="635"/>
      <c r="EA15" s="635"/>
      <c r="EB15" s="635"/>
      <c r="EC15" s="636"/>
    </row>
    <row r="16" spans="2:143" ht="11.25" customHeight="1">
      <c r="B16" s="631" t="s">
        <v>262</v>
      </c>
      <c r="C16" s="632"/>
      <c r="D16" s="632"/>
      <c r="E16" s="632"/>
      <c r="F16" s="632"/>
      <c r="G16" s="632"/>
      <c r="H16" s="632"/>
      <c r="I16" s="632"/>
      <c r="J16" s="632"/>
      <c r="K16" s="632"/>
      <c r="L16" s="632"/>
      <c r="M16" s="632"/>
      <c r="N16" s="632"/>
      <c r="O16" s="632"/>
      <c r="P16" s="632"/>
      <c r="Q16" s="633"/>
      <c r="R16" s="639" t="s">
        <v>244</v>
      </c>
      <c r="S16" s="635"/>
      <c r="T16" s="635"/>
      <c r="U16" s="635"/>
      <c r="V16" s="635"/>
      <c r="W16" s="635"/>
      <c r="X16" s="635"/>
      <c r="Y16" s="640"/>
      <c r="Z16" s="637" t="s">
        <v>244</v>
      </c>
      <c r="AA16" s="637"/>
      <c r="AB16" s="637"/>
      <c r="AC16" s="637"/>
      <c r="AD16" s="627" t="s">
        <v>244</v>
      </c>
      <c r="AE16" s="627"/>
      <c r="AF16" s="627"/>
      <c r="AG16" s="627"/>
      <c r="AH16" s="627"/>
      <c r="AI16" s="627"/>
      <c r="AJ16" s="627"/>
      <c r="AK16" s="627"/>
      <c r="AL16" s="628" t="s">
        <v>244</v>
      </c>
      <c r="AM16" s="629"/>
      <c r="AN16" s="629"/>
      <c r="AO16" s="630"/>
      <c r="AP16" s="631" t="s">
        <v>263</v>
      </c>
      <c r="AQ16" s="632"/>
      <c r="AR16" s="632"/>
      <c r="AS16" s="632"/>
      <c r="AT16" s="632"/>
      <c r="AU16" s="632"/>
      <c r="AV16" s="632"/>
      <c r="AW16" s="632"/>
      <c r="AX16" s="632"/>
      <c r="AY16" s="632"/>
      <c r="AZ16" s="632"/>
      <c r="BA16" s="632"/>
      <c r="BB16" s="632"/>
      <c r="BC16" s="632"/>
      <c r="BD16" s="632"/>
      <c r="BE16" s="632"/>
      <c r="BF16" s="633"/>
      <c r="BG16" s="639" t="s">
        <v>128</v>
      </c>
      <c r="BH16" s="635"/>
      <c r="BI16" s="635"/>
      <c r="BJ16" s="635"/>
      <c r="BK16" s="635"/>
      <c r="BL16" s="635"/>
      <c r="BM16" s="635"/>
      <c r="BN16" s="640"/>
      <c r="BO16" s="637" t="s">
        <v>128</v>
      </c>
      <c r="BP16" s="637"/>
      <c r="BQ16" s="637"/>
      <c r="BR16" s="637"/>
      <c r="BS16" s="634" t="s">
        <v>128</v>
      </c>
      <c r="BT16" s="635"/>
      <c r="BU16" s="635"/>
      <c r="BV16" s="635"/>
      <c r="BW16" s="635"/>
      <c r="BX16" s="635"/>
      <c r="BY16" s="635"/>
      <c r="BZ16" s="635"/>
      <c r="CA16" s="635"/>
      <c r="CB16" s="636"/>
      <c r="CD16" s="656" t="s">
        <v>264</v>
      </c>
      <c r="CE16" s="657"/>
      <c r="CF16" s="657"/>
      <c r="CG16" s="657"/>
      <c r="CH16" s="657"/>
      <c r="CI16" s="657"/>
      <c r="CJ16" s="657"/>
      <c r="CK16" s="657"/>
      <c r="CL16" s="657"/>
      <c r="CM16" s="657"/>
      <c r="CN16" s="657"/>
      <c r="CO16" s="657"/>
      <c r="CP16" s="657"/>
      <c r="CQ16" s="658"/>
      <c r="CR16" s="639" t="s">
        <v>175</v>
      </c>
      <c r="CS16" s="635"/>
      <c r="CT16" s="635"/>
      <c r="CU16" s="635"/>
      <c r="CV16" s="635"/>
      <c r="CW16" s="635"/>
      <c r="CX16" s="635"/>
      <c r="CY16" s="640"/>
      <c r="CZ16" s="637" t="s">
        <v>128</v>
      </c>
      <c r="DA16" s="637"/>
      <c r="DB16" s="637"/>
      <c r="DC16" s="637"/>
      <c r="DD16" s="634" t="s">
        <v>128</v>
      </c>
      <c r="DE16" s="635"/>
      <c r="DF16" s="635"/>
      <c r="DG16" s="635"/>
      <c r="DH16" s="635"/>
      <c r="DI16" s="635"/>
      <c r="DJ16" s="635"/>
      <c r="DK16" s="635"/>
      <c r="DL16" s="635"/>
      <c r="DM16" s="635"/>
      <c r="DN16" s="635"/>
      <c r="DO16" s="635"/>
      <c r="DP16" s="640"/>
      <c r="DQ16" s="634" t="s">
        <v>244</v>
      </c>
      <c r="DR16" s="635"/>
      <c r="DS16" s="635"/>
      <c r="DT16" s="635"/>
      <c r="DU16" s="635"/>
      <c r="DV16" s="635"/>
      <c r="DW16" s="635"/>
      <c r="DX16" s="635"/>
      <c r="DY16" s="635"/>
      <c r="DZ16" s="635"/>
      <c r="EA16" s="635"/>
      <c r="EB16" s="635"/>
      <c r="EC16" s="636"/>
    </row>
    <row r="17" spans="2:133" ht="11.25" customHeight="1">
      <c r="B17" s="631" t="s">
        <v>265</v>
      </c>
      <c r="C17" s="632"/>
      <c r="D17" s="632"/>
      <c r="E17" s="632"/>
      <c r="F17" s="632"/>
      <c r="G17" s="632"/>
      <c r="H17" s="632"/>
      <c r="I17" s="632"/>
      <c r="J17" s="632"/>
      <c r="K17" s="632"/>
      <c r="L17" s="632"/>
      <c r="M17" s="632"/>
      <c r="N17" s="632"/>
      <c r="O17" s="632"/>
      <c r="P17" s="632"/>
      <c r="Q17" s="633"/>
      <c r="R17" s="639">
        <v>16713</v>
      </c>
      <c r="S17" s="635"/>
      <c r="T17" s="635"/>
      <c r="U17" s="635"/>
      <c r="V17" s="635"/>
      <c r="W17" s="635"/>
      <c r="X17" s="635"/>
      <c r="Y17" s="640"/>
      <c r="Z17" s="637">
        <v>0.2</v>
      </c>
      <c r="AA17" s="637"/>
      <c r="AB17" s="637"/>
      <c r="AC17" s="637"/>
      <c r="AD17" s="627">
        <v>16713</v>
      </c>
      <c r="AE17" s="627"/>
      <c r="AF17" s="627"/>
      <c r="AG17" s="627"/>
      <c r="AH17" s="627"/>
      <c r="AI17" s="627"/>
      <c r="AJ17" s="627"/>
      <c r="AK17" s="627"/>
      <c r="AL17" s="628">
        <v>0.3</v>
      </c>
      <c r="AM17" s="629"/>
      <c r="AN17" s="629"/>
      <c r="AO17" s="630"/>
      <c r="AP17" s="631" t="s">
        <v>266</v>
      </c>
      <c r="AQ17" s="632"/>
      <c r="AR17" s="632"/>
      <c r="AS17" s="632"/>
      <c r="AT17" s="632"/>
      <c r="AU17" s="632"/>
      <c r="AV17" s="632"/>
      <c r="AW17" s="632"/>
      <c r="AX17" s="632"/>
      <c r="AY17" s="632"/>
      <c r="AZ17" s="632"/>
      <c r="BA17" s="632"/>
      <c r="BB17" s="632"/>
      <c r="BC17" s="632"/>
      <c r="BD17" s="632"/>
      <c r="BE17" s="632"/>
      <c r="BF17" s="633"/>
      <c r="BG17" s="639" t="s">
        <v>128</v>
      </c>
      <c r="BH17" s="635"/>
      <c r="BI17" s="635"/>
      <c r="BJ17" s="635"/>
      <c r="BK17" s="635"/>
      <c r="BL17" s="635"/>
      <c r="BM17" s="635"/>
      <c r="BN17" s="640"/>
      <c r="BO17" s="637" t="s">
        <v>128</v>
      </c>
      <c r="BP17" s="637"/>
      <c r="BQ17" s="637"/>
      <c r="BR17" s="637"/>
      <c r="BS17" s="634" t="s">
        <v>244</v>
      </c>
      <c r="BT17" s="635"/>
      <c r="BU17" s="635"/>
      <c r="BV17" s="635"/>
      <c r="BW17" s="635"/>
      <c r="BX17" s="635"/>
      <c r="BY17" s="635"/>
      <c r="BZ17" s="635"/>
      <c r="CA17" s="635"/>
      <c r="CB17" s="636"/>
      <c r="CD17" s="656" t="s">
        <v>267</v>
      </c>
      <c r="CE17" s="657"/>
      <c r="CF17" s="657"/>
      <c r="CG17" s="657"/>
      <c r="CH17" s="657"/>
      <c r="CI17" s="657"/>
      <c r="CJ17" s="657"/>
      <c r="CK17" s="657"/>
      <c r="CL17" s="657"/>
      <c r="CM17" s="657"/>
      <c r="CN17" s="657"/>
      <c r="CO17" s="657"/>
      <c r="CP17" s="657"/>
      <c r="CQ17" s="658"/>
      <c r="CR17" s="639">
        <v>360350</v>
      </c>
      <c r="CS17" s="635"/>
      <c r="CT17" s="635"/>
      <c r="CU17" s="635"/>
      <c r="CV17" s="635"/>
      <c r="CW17" s="635"/>
      <c r="CX17" s="635"/>
      <c r="CY17" s="640"/>
      <c r="CZ17" s="637">
        <v>5.3</v>
      </c>
      <c r="DA17" s="637"/>
      <c r="DB17" s="637"/>
      <c r="DC17" s="637"/>
      <c r="DD17" s="634" t="s">
        <v>128</v>
      </c>
      <c r="DE17" s="635"/>
      <c r="DF17" s="635"/>
      <c r="DG17" s="635"/>
      <c r="DH17" s="635"/>
      <c r="DI17" s="635"/>
      <c r="DJ17" s="635"/>
      <c r="DK17" s="635"/>
      <c r="DL17" s="635"/>
      <c r="DM17" s="635"/>
      <c r="DN17" s="635"/>
      <c r="DO17" s="635"/>
      <c r="DP17" s="640"/>
      <c r="DQ17" s="634">
        <v>357350</v>
      </c>
      <c r="DR17" s="635"/>
      <c r="DS17" s="635"/>
      <c r="DT17" s="635"/>
      <c r="DU17" s="635"/>
      <c r="DV17" s="635"/>
      <c r="DW17" s="635"/>
      <c r="DX17" s="635"/>
      <c r="DY17" s="635"/>
      <c r="DZ17" s="635"/>
      <c r="EA17" s="635"/>
      <c r="EB17" s="635"/>
      <c r="EC17" s="636"/>
    </row>
    <row r="18" spans="2:133" ht="11.25" customHeight="1">
      <c r="B18" s="631" t="s">
        <v>268</v>
      </c>
      <c r="C18" s="632"/>
      <c r="D18" s="632"/>
      <c r="E18" s="632"/>
      <c r="F18" s="632"/>
      <c r="G18" s="632"/>
      <c r="H18" s="632"/>
      <c r="I18" s="632"/>
      <c r="J18" s="632"/>
      <c r="K18" s="632"/>
      <c r="L18" s="632"/>
      <c r="M18" s="632"/>
      <c r="N18" s="632"/>
      <c r="O18" s="632"/>
      <c r="P18" s="632"/>
      <c r="Q18" s="633"/>
      <c r="R18" s="639">
        <v>24679</v>
      </c>
      <c r="S18" s="635"/>
      <c r="T18" s="635"/>
      <c r="U18" s="635"/>
      <c r="V18" s="635"/>
      <c r="W18" s="635"/>
      <c r="X18" s="635"/>
      <c r="Y18" s="640"/>
      <c r="Z18" s="637">
        <v>0.3</v>
      </c>
      <c r="AA18" s="637"/>
      <c r="AB18" s="637"/>
      <c r="AC18" s="637"/>
      <c r="AD18" s="627" t="s">
        <v>128</v>
      </c>
      <c r="AE18" s="627"/>
      <c r="AF18" s="627"/>
      <c r="AG18" s="627"/>
      <c r="AH18" s="627"/>
      <c r="AI18" s="627"/>
      <c r="AJ18" s="627"/>
      <c r="AK18" s="627"/>
      <c r="AL18" s="628" t="s">
        <v>244</v>
      </c>
      <c r="AM18" s="629"/>
      <c r="AN18" s="629"/>
      <c r="AO18" s="630"/>
      <c r="AP18" s="631" t="s">
        <v>269</v>
      </c>
      <c r="AQ18" s="632"/>
      <c r="AR18" s="632"/>
      <c r="AS18" s="632"/>
      <c r="AT18" s="632"/>
      <c r="AU18" s="632"/>
      <c r="AV18" s="632"/>
      <c r="AW18" s="632"/>
      <c r="AX18" s="632"/>
      <c r="AY18" s="632"/>
      <c r="AZ18" s="632"/>
      <c r="BA18" s="632"/>
      <c r="BB18" s="632"/>
      <c r="BC18" s="632"/>
      <c r="BD18" s="632"/>
      <c r="BE18" s="632"/>
      <c r="BF18" s="633"/>
      <c r="BG18" s="639" t="s">
        <v>128</v>
      </c>
      <c r="BH18" s="635"/>
      <c r="BI18" s="635"/>
      <c r="BJ18" s="635"/>
      <c r="BK18" s="635"/>
      <c r="BL18" s="635"/>
      <c r="BM18" s="635"/>
      <c r="BN18" s="640"/>
      <c r="BO18" s="637" t="s">
        <v>128</v>
      </c>
      <c r="BP18" s="637"/>
      <c r="BQ18" s="637"/>
      <c r="BR18" s="637"/>
      <c r="BS18" s="634" t="s">
        <v>128</v>
      </c>
      <c r="BT18" s="635"/>
      <c r="BU18" s="635"/>
      <c r="BV18" s="635"/>
      <c r="BW18" s="635"/>
      <c r="BX18" s="635"/>
      <c r="BY18" s="635"/>
      <c r="BZ18" s="635"/>
      <c r="CA18" s="635"/>
      <c r="CB18" s="636"/>
      <c r="CD18" s="656" t="s">
        <v>270</v>
      </c>
      <c r="CE18" s="657"/>
      <c r="CF18" s="657"/>
      <c r="CG18" s="657"/>
      <c r="CH18" s="657"/>
      <c r="CI18" s="657"/>
      <c r="CJ18" s="657"/>
      <c r="CK18" s="657"/>
      <c r="CL18" s="657"/>
      <c r="CM18" s="657"/>
      <c r="CN18" s="657"/>
      <c r="CO18" s="657"/>
      <c r="CP18" s="657"/>
      <c r="CQ18" s="658"/>
      <c r="CR18" s="639" t="s">
        <v>244</v>
      </c>
      <c r="CS18" s="635"/>
      <c r="CT18" s="635"/>
      <c r="CU18" s="635"/>
      <c r="CV18" s="635"/>
      <c r="CW18" s="635"/>
      <c r="CX18" s="635"/>
      <c r="CY18" s="640"/>
      <c r="CZ18" s="637" t="s">
        <v>128</v>
      </c>
      <c r="DA18" s="637"/>
      <c r="DB18" s="637"/>
      <c r="DC18" s="637"/>
      <c r="DD18" s="634" t="s">
        <v>128</v>
      </c>
      <c r="DE18" s="635"/>
      <c r="DF18" s="635"/>
      <c r="DG18" s="635"/>
      <c r="DH18" s="635"/>
      <c r="DI18" s="635"/>
      <c r="DJ18" s="635"/>
      <c r="DK18" s="635"/>
      <c r="DL18" s="635"/>
      <c r="DM18" s="635"/>
      <c r="DN18" s="635"/>
      <c r="DO18" s="635"/>
      <c r="DP18" s="640"/>
      <c r="DQ18" s="634" t="s">
        <v>128</v>
      </c>
      <c r="DR18" s="635"/>
      <c r="DS18" s="635"/>
      <c r="DT18" s="635"/>
      <c r="DU18" s="635"/>
      <c r="DV18" s="635"/>
      <c r="DW18" s="635"/>
      <c r="DX18" s="635"/>
      <c r="DY18" s="635"/>
      <c r="DZ18" s="635"/>
      <c r="EA18" s="635"/>
      <c r="EB18" s="635"/>
      <c r="EC18" s="636"/>
    </row>
    <row r="19" spans="2:133" ht="11.25" customHeight="1">
      <c r="B19" s="631" t="s">
        <v>271</v>
      </c>
      <c r="C19" s="632"/>
      <c r="D19" s="632"/>
      <c r="E19" s="632"/>
      <c r="F19" s="632"/>
      <c r="G19" s="632"/>
      <c r="H19" s="632"/>
      <c r="I19" s="632"/>
      <c r="J19" s="632"/>
      <c r="K19" s="632"/>
      <c r="L19" s="632"/>
      <c r="M19" s="632"/>
      <c r="N19" s="632"/>
      <c r="O19" s="632"/>
      <c r="P19" s="632"/>
      <c r="Q19" s="633"/>
      <c r="R19" s="639" t="s">
        <v>175</v>
      </c>
      <c r="S19" s="635"/>
      <c r="T19" s="635"/>
      <c r="U19" s="635"/>
      <c r="V19" s="635"/>
      <c r="W19" s="635"/>
      <c r="X19" s="635"/>
      <c r="Y19" s="640"/>
      <c r="Z19" s="637" t="s">
        <v>128</v>
      </c>
      <c r="AA19" s="637"/>
      <c r="AB19" s="637"/>
      <c r="AC19" s="637"/>
      <c r="AD19" s="627" t="s">
        <v>128</v>
      </c>
      <c r="AE19" s="627"/>
      <c r="AF19" s="627"/>
      <c r="AG19" s="627"/>
      <c r="AH19" s="627"/>
      <c r="AI19" s="627"/>
      <c r="AJ19" s="627"/>
      <c r="AK19" s="627"/>
      <c r="AL19" s="628" t="s">
        <v>128</v>
      </c>
      <c r="AM19" s="629"/>
      <c r="AN19" s="629"/>
      <c r="AO19" s="630"/>
      <c r="AP19" s="631" t="s">
        <v>272</v>
      </c>
      <c r="AQ19" s="632"/>
      <c r="AR19" s="632"/>
      <c r="AS19" s="632"/>
      <c r="AT19" s="632"/>
      <c r="AU19" s="632"/>
      <c r="AV19" s="632"/>
      <c r="AW19" s="632"/>
      <c r="AX19" s="632"/>
      <c r="AY19" s="632"/>
      <c r="AZ19" s="632"/>
      <c r="BA19" s="632"/>
      <c r="BB19" s="632"/>
      <c r="BC19" s="632"/>
      <c r="BD19" s="632"/>
      <c r="BE19" s="632"/>
      <c r="BF19" s="633"/>
      <c r="BG19" s="639">
        <v>8059</v>
      </c>
      <c r="BH19" s="635"/>
      <c r="BI19" s="635"/>
      <c r="BJ19" s="635"/>
      <c r="BK19" s="635"/>
      <c r="BL19" s="635"/>
      <c r="BM19" s="635"/>
      <c r="BN19" s="640"/>
      <c r="BO19" s="637">
        <v>0.2</v>
      </c>
      <c r="BP19" s="637"/>
      <c r="BQ19" s="637"/>
      <c r="BR19" s="637"/>
      <c r="BS19" s="634" t="s">
        <v>244</v>
      </c>
      <c r="BT19" s="635"/>
      <c r="BU19" s="635"/>
      <c r="BV19" s="635"/>
      <c r="BW19" s="635"/>
      <c r="BX19" s="635"/>
      <c r="BY19" s="635"/>
      <c r="BZ19" s="635"/>
      <c r="CA19" s="635"/>
      <c r="CB19" s="636"/>
      <c r="CD19" s="656" t="s">
        <v>273</v>
      </c>
      <c r="CE19" s="657"/>
      <c r="CF19" s="657"/>
      <c r="CG19" s="657"/>
      <c r="CH19" s="657"/>
      <c r="CI19" s="657"/>
      <c r="CJ19" s="657"/>
      <c r="CK19" s="657"/>
      <c r="CL19" s="657"/>
      <c r="CM19" s="657"/>
      <c r="CN19" s="657"/>
      <c r="CO19" s="657"/>
      <c r="CP19" s="657"/>
      <c r="CQ19" s="658"/>
      <c r="CR19" s="639" t="s">
        <v>128</v>
      </c>
      <c r="CS19" s="635"/>
      <c r="CT19" s="635"/>
      <c r="CU19" s="635"/>
      <c r="CV19" s="635"/>
      <c r="CW19" s="635"/>
      <c r="CX19" s="635"/>
      <c r="CY19" s="640"/>
      <c r="CZ19" s="637" t="s">
        <v>244</v>
      </c>
      <c r="DA19" s="637"/>
      <c r="DB19" s="637"/>
      <c r="DC19" s="637"/>
      <c r="DD19" s="634" t="s">
        <v>128</v>
      </c>
      <c r="DE19" s="635"/>
      <c r="DF19" s="635"/>
      <c r="DG19" s="635"/>
      <c r="DH19" s="635"/>
      <c r="DI19" s="635"/>
      <c r="DJ19" s="635"/>
      <c r="DK19" s="635"/>
      <c r="DL19" s="635"/>
      <c r="DM19" s="635"/>
      <c r="DN19" s="635"/>
      <c r="DO19" s="635"/>
      <c r="DP19" s="640"/>
      <c r="DQ19" s="634" t="s">
        <v>175</v>
      </c>
      <c r="DR19" s="635"/>
      <c r="DS19" s="635"/>
      <c r="DT19" s="635"/>
      <c r="DU19" s="635"/>
      <c r="DV19" s="635"/>
      <c r="DW19" s="635"/>
      <c r="DX19" s="635"/>
      <c r="DY19" s="635"/>
      <c r="DZ19" s="635"/>
      <c r="EA19" s="635"/>
      <c r="EB19" s="635"/>
      <c r="EC19" s="636"/>
    </row>
    <row r="20" spans="2:133" ht="11.25" customHeight="1">
      <c r="B20" s="631" t="s">
        <v>274</v>
      </c>
      <c r="C20" s="632"/>
      <c r="D20" s="632"/>
      <c r="E20" s="632"/>
      <c r="F20" s="632"/>
      <c r="G20" s="632"/>
      <c r="H20" s="632"/>
      <c r="I20" s="632"/>
      <c r="J20" s="632"/>
      <c r="K20" s="632"/>
      <c r="L20" s="632"/>
      <c r="M20" s="632"/>
      <c r="N20" s="632"/>
      <c r="O20" s="632"/>
      <c r="P20" s="632"/>
      <c r="Q20" s="633"/>
      <c r="R20" s="639">
        <v>24679</v>
      </c>
      <c r="S20" s="635"/>
      <c r="T20" s="635"/>
      <c r="U20" s="635"/>
      <c r="V20" s="635"/>
      <c r="W20" s="635"/>
      <c r="X20" s="635"/>
      <c r="Y20" s="640"/>
      <c r="Z20" s="637">
        <v>0.3</v>
      </c>
      <c r="AA20" s="637"/>
      <c r="AB20" s="637"/>
      <c r="AC20" s="637"/>
      <c r="AD20" s="627" t="s">
        <v>128</v>
      </c>
      <c r="AE20" s="627"/>
      <c r="AF20" s="627"/>
      <c r="AG20" s="627"/>
      <c r="AH20" s="627"/>
      <c r="AI20" s="627"/>
      <c r="AJ20" s="627"/>
      <c r="AK20" s="627"/>
      <c r="AL20" s="628" t="s">
        <v>128</v>
      </c>
      <c r="AM20" s="629"/>
      <c r="AN20" s="629"/>
      <c r="AO20" s="630"/>
      <c r="AP20" s="631" t="s">
        <v>275</v>
      </c>
      <c r="AQ20" s="632"/>
      <c r="AR20" s="632"/>
      <c r="AS20" s="632"/>
      <c r="AT20" s="632"/>
      <c r="AU20" s="632"/>
      <c r="AV20" s="632"/>
      <c r="AW20" s="632"/>
      <c r="AX20" s="632"/>
      <c r="AY20" s="632"/>
      <c r="AZ20" s="632"/>
      <c r="BA20" s="632"/>
      <c r="BB20" s="632"/>
      <c r="BC20" s="632"/>
      <c r="BD20" s="632"/>
      <c r="BE20" s="632"/>
      <c r="BF20" s="633"/>
      <c r="BG20" s="639">
        <v>8059</v>
      </c>
      <c r="BH20" s="635"/>
      <c r="BI20" s="635"/>
      <c r="BJ20" s="635"/>
      <c r="BK20" s="635"/>
      <c r="BL20" s="635"/>
      <c r="BM20" s="635"/>
      <c r="BN20" s="640"/>
      <c r="BO20" s="637">
        <v>0.2</v>
      </c>
      <c r="BP20" s="637"/>
      <c r="BQ20" s="637"/>
      <c r="BR20" s="637"/>
      <c r="BS20" s="634" t="s">
        <v>128</v>
      </c>
      <c r="BT20" s="635"/>
      <c r="BU20" s="635"/>
      <c r="BV20" s="635"/>
      <c r="BW20" s="635"/>
      <c r="BX20" s="635"/>
      <c r="BY20" s="635"/>
      <c r="BZ20" s="635"/>
      <c r="CA20" s="635"/>
      <c r="CB20" s="636"/>
      <c r="CD20" s="656" t="s">
        <v>276</v>
      </c>
      <c r="CE20" s="657"/>
      <c r="CF20" s="657"/>
      <c r="CG20" s="657"/>
      <c r="CH20" s="657"/>
      <c r="CI20" s="657"/>
      <c r="CJ20" s="657"/>
      <c r="CK20" s="657"/>
      <c r="CL20" s="657"/>
      <c r="CM20" s="657"/>
      <c r="CN20" s="657"/>
      <c r="CO20" s="657"/>
      <c r="CP20" s="657"/>
      <c r="CQ20" s="658"/>
      <c r="CR20" s="639">
        <v>6741845</v>
      </c>
      <c r="CS20" s="635"/>
      <c r="CT20" s="635"/>
      <c r="CU20" s="635"/>
      <c r="CV20" s="635"/>
      <c r="CW20" s="635"/>
      <c r="CX20" s="635"/>
      <c r="CY20" s="640"/>
      <c r="CZ20" s="637">
        <v>100</v>
      </c>
      <c r="DA20" s="637"/>
      <c r="DB20" s="637"/>
      <c r="DC20" s="637"/>
      <c r="DD20" s="634">
        <v>385885</v>
      </c>
      <c r="DE20" s="635"/>
      <c r="DF20" s="635"/>
      <c r="DG20" s="635"/>
      <c r="DH20" s="635"/>
      <c r="DI20" s="635"/>
      <c r="DJ20" s="635"/>
      <c r="DK20" s="635"/>
      <c r="DL20" s="635"/>
      <c r="DM20" s="635"/>
      <c r="DN20" s="635"/>
      <c r="DO20" s="635"/>
      <c r="DP20" s="640"/>
      <c r="DQ20" s="634">
        <v>4958530</v>
      </c>
      <c r="DR20" s="635"/>
      <c r="DS20" s="635"/>
      <c r="DT20" s="635"/>
      <c r="DU20" s="635"/>
      <c r="DV20" s="635"/>
      <c r="DW20" s="635"/>
      <c r="DX20" s="635"/>
      <c r="DY20" s="635"/>
      <c r="DZ20" s="635"/>
      <c r="EA20" s="635"/>
      <c r="EB20" s="635"/>
      <c r="EC20" s="636"/>
    </row>
    <row r="21" spans="2:133" ht="11.25" customHeight="1">
      <c r="B21" s="631" t="s">
        <v>277</v>
      </c>
      <c r="C21" s="632"/>
      <c r="D21" s="632"/>
      <c r="E21" s="632"/>
      <c r="F21" s="632"/>
      <c r="G21" s="632"/>
      <c r="H21" s="632"/>
      <c r="I21" s="632"/>
      <c r="J21" s="632"/>
      <c r="K21" s="632"/>
      <c r="L21" s="632"/>
      <c r="M21" s="632"/>
      <c r="N21" s="632"/>
      <c r="O21" s="632"/>
      <c r="P21" s="632"/>
      <c r="Q21" s="633"/>
      <c r="R21" s="639" t="s">
        <v>128</v>
      </c>
      <c r="S21" s="635"/>
      <c r="T21" s="635"/>
      <c r="U21" s="635"/>
      <c r="V21" s="635"/>
      <c r="W21" s="635"/>
      <c r="X21" s="635"/>
      <c r="Y21" s="640"/>
      <c r="Z21" s="637" t="s">
        <v>244</v>
      </c>
      <c r="AA21" s="637"/>
      <c r="AB21" s="637"/>
      <c r="AC21" s="637"/>
      <c r="AD21" s="627" t="s">
        <v>128</v>
      </c>
      <c r="AE21" s="627"/>
      <c r="AF21" s="627"/>
      <c r="AG21" s="627"/>
      <c r="AH21" s="627"/>
      <c r="AI21" s="627"/>
      <c r="AJ21" s="627"/>
      <c r="AK21" s="627"/>
      <c r="AL21" s="628" t="s">
        <v>128</v>
      </c>
      <c r="AM21" s="629"/>
      <c r="AN21" s="629"/>
      <c r="AO21" s="630"/>
      <c r="AP21" s="662" t="s">
        <v>278</v>
      </c>
      <c r="AQ21" s="663"/>
      <c r="AR21" s="663"/>
      <c r="AS21" s="663"/>
      <c r="AT21" s="663"/>
      <c r="AU21" s="663"/>
      <c r="AV21" s="663"/>
      <c r="AW21" s="663"/>
      <c r="AX21" s="663"/>
      <c r="AY21" s="663"/>
      <c r="AZ21" s="663"/>
      <c r="BA21" s="663"/>
      <c r="BB21" s="663"/>
      <c r="BC21" s="663"/>
      <c r="BD21" s="663"/>
      <c r="BE21" s="663"/>
      <c r="BF21" s="664"/>
      <c r="BG21" s="639">
        <v>8059</v>
      </c>
      <c r="BH21" s="635"/>
      <c r="BI21" s="635"/>
      <c r="BJ21" s="635"/>
      <c r="BK21" s="635"/>
      <c r="BL21" s="635"/>
      <c r="BM21" s="635"/>
      <c r="BN21" s="640"/>
      <c r="BO21" s="637">
        <v>0.2</v>
      </c>
      <c r="BP21" s="637"/>
      <c r="BQ21" s="637"/>
      <c r="BR21" s="637"/>
      <c r="BS21" s="634" t="s">
        <v>128</v>
      </c>
      <c r="BT21" s="635"/>
      <c r="BU21" s="635"/>
      <c r="BV21" s="635"/>
      <c r="BW21" s="635"/>
      <c r="BX21" s="635"/>
      <c r="BY21" s="635"/>
      <c r="BZ21" s="635"/>
      <c r="CA21" s="635"/>
      <c r="CB21" s="636"/>
      <c r="CD21" s="668"/>
      <c r="CE21" s="669"/>
      <c r="CF21" s="669"/>
      <c r="CG21" s="669"/>
      <c r="CH21" s="669"/>
      <c r="CI21" s="669"/>
      <c r="CJ21" s="669"/>
      <c r="CK21" s="669"/>
      <c r="CL21" s="669"/>
      <c r="CM21" s="669"/>
      <c r="CN21" s="669"/>
      <c r="CO21" s="669"/>
      <c r="CP21" s="669"/>
      <c r="CQ21" s="670"/>
      <c r="CR21" s="671"/>
      <c r="CS21" s="660"/>
      <c r="CT21" s="660"/>
      <c r="CU21" s="660"/>
      <c r="CV21" s="660"/>
      <c r="CW21" s="660"/>
      <c r="CX21" s="660"/>
      <c r="CY21" s="672"/>
      <c r="CZ21" s="673"/>
      <c r="DA21" s="673"/>
      <c r="DB21" s="673"/>
      <c r="DC21" s="673"/>
      <c r="DD21" s="659"/>
      <c r="DE21" s="660"/>
      <c r="DF21" s="660"/>
      <c r="DG21" s="660"/>
      <c r="DH21" s="660"/>
      <c r="DI21" s="660"/>
      <c r="DJ21" s="660"/>
      <c r="DK21" s="660"/>
      <c r="DL21" s="660"/>
      <c r="DM21" s="660"/>
      <c r="DN21" s="660"/>
      <c r="DO21" s="660"/>
      <c r="DP21" s="672"/>
      <c r="DQ21" s="659"/>
      <c r="DR21" s="660"/>
      <c r="DS21" s="660"/>
      <c r="DT21" s="660"/>
      <c r="DU21" s="660"/>
      <c r="DV21" s="660"/>
      <c r="DW21" s="660"/>
      <c r="DX21" s="660"/>
      <c r="DY21" s="660"/>
      <c r="DZ21" s="660"/>
      <c r="EA21" s="660"/>
      <c r="EB21" s="660"/>
      <c r="EC21" s="661"/>
    </row>
    <row r="22" spans="2:133" ht="11.25" customHeight="1">
      <c r="B22" s="631" t="s">
        <v>279</v>
      </c>
      <c r="C22" s="632"/>
      <c r="D22" s="632"/>
      <c r="E22" s="632"/>
      <c r="F22" s="632"/>
      <c r="G22" s="632"/>
      <c r="H22" s="632"/>
      <c r="I22" s="632"/>
      <c r="J22" s="632"/>
      <c r="K22" s="632"/>
      <c r="L22" s="632"/>
      <c r="M22" s="632"/>
      <c r="N22" s="632"/>
      <c r="O22" s="632"/>
      <c r="P22" s="632"/>
      <c r="Q22" s="633"/>
      <c r="R22" s="639">
        <v>4880688</v>
      </c>
      <c r="S22" s="635"/>
      <c r="T22" s="635"/>
      <c r="U22" s="635"/>
      <c r="V22" s="635"/>
      <c r="W22" s="635"/>
      <c r="X22" s="635"/>
      <c r="Y22" s="640"/>
      <c r="Z22" s="637">
        <v>67.400000000000006</v>
      </c>
      <c r="AA22" s="637"/>
      <c r="AB22" s="637"/>
      <c r="AC22" s="637"/>
      <c r="AD22" s="627">
        <v>4856009</v>
      </c>
      <c r="AE22" s="627"/>
      <c r="AF22" s="627"/>
      <c r="AG22" s="627"/>
      <c r="AH22" s="627"/>
      <c r="AI22" s="627"/>
      <c r="AJ22" s="627"/>
      <c r="AK22" s="627"/>
      <c r="AL22" s="628">
        <v>99.7</v>
      </c>
      <c r="AM22" s="629"/>
      <c r="AN22" s="629"/>
      <c r="AO22" s="630"/>
      <c r="AP22" s="662" t="s">
        <v>280</v>
      </c>
      <c r="AQ22" s="663"/>
      <c r="AR22" s="663"/>
      <c r="AS22" s="663"/>
      <c r="AT22" s="663"/>
      <c r="AU22" s="663"/>
      <c r="AV22" s="663"/>
      <c r="AW22" s="663"/>
      <c r="AX22" s="663"/>
      <c r="AY22" s="663"/>
      <c r="AZ22" s="663"/>
      <c r="BA22" s="663"/>
      <c r="BB22" s="663"/>
      <c r="BC22" s="663"/>
      <c r="BD22" s="663"/>
      <c r="BE22" s="663"/>
      <c r="BF22" s="664"/>
      <c r="BG22" s="639" t="s">
        <v>244</v>
      </c>
      <c r="BH22" s="635"/>
      <c r="BI22" s="635"/>
      <c r="BJ22" s="635"/>
      <c r="BK22" s="635"/>
      <c r="BL22" s="635"/>
      <c r="BM22" s="635"/>
      <c r="BN22" s="640"/>
      <c r="BO22" s="637" t="s">
        <v>128</v>
      </c>
      <c r="BP22" s="637"/>
      <c r="BQ22" s="637"/>
      <c r="BR22" s="637"/>
      <c r="BS22" s="634" t="s">
        <v>175</v>
      </c>
      <c r="BT22" s="635"/>
      <c r="BU22" s="635"/>
      <c r="BV22" s="635"/>
      <c r="BW22" s="635"/>
      <c r="BX22" s="635"/>
      <c r="BY22" s="635"/>
      <c r="BZ22" s="635"/>
      <c r="CA22" s="635"/>
      <c r="CB22" s="636"/>
      <c r="CD22" s="620" t="s">
        <v>281</v>
      </c>
      <c r="CE22" s="621"/>
      <c r="CF22" s="621"/>
      <c r="CG22" s="621"/>
      <c r="CH22" s="621"/>
      <c r="CI22" s="621"/>
      <c r="CJ22" s="621"/>
      <c r="CK22" s="621"/>
      <c r="CL22" s="621"/>
      <c r="CM22" s="621"/>
      <c r="CN22" s="621"/>
      <c r="CO22" s="621"/>
      <c r="CP22" s="621"/>
      <c r="CQ22" s="621"/>
      <c r="CR22" s="621"/>
      <c r="CS22" s="621"/>
      <c r="CT22" s="621"/>
      <c r="CU22" s="621"/>
      <c r="CV22" s="621"/>
      <c r="CW22" s="621"/>
      <c r="CX22" s="621"/>
      <c r="CY22" s="621"/>
      <c r="CZ22" s="621"/>
      <c r="DA22" s="621"/>
      <c r="DB22" s="621"/>
      <c r="DC22" s="621"/>
      <c r="DD22" s="621"/>
      <c r="DE22" s="621"/>
      <c r="DF22" s="621"/>
      <c r="DG22" s="621"/>
      <c r="DH22" s="621"/>
      <c r="DI22" s="621"/>
      <c r="DJ22" s="621"/>
      <c r="DK22" s="621"/>
      <c r="DL22" s="621"/>
      <c r="DM22" s="621"/>
      <c r="DN22" s="621"/>
      <c r="DO22" s="621"/>
      <c r="DP22" s="621"/>
      <c r="DQ22" s="621"/>
      <c r="DR22" s="621"/>
      <c r="DS22" s="621"/>
      <c r="DT22" s="621"/>
      <c r="DU22" s="621"/>
      <c r="DV22" s="621"/>
      <c r="DW22" s="621"/>
      <c r="DX22" s="621"/>
      <c r="DY22" s="621"/>
      <c r="DZ22" s="621"/>
      <c r="EA22" s="621"/>
      <c r="EB22" s="621"/>
      <c r="EC22" s="622"/>
    </row>
    <row r="23" spans="2:133" ht="11.25" customHeight="1">
      <c r="B23" s="631" t="s">
        <v>282</v>
      </c>
      <c r="C23" s="632"/>
      <c r="D23" s="632"/>
      <c r="E23" s="632"/>
      <c r="F23" s="632"/>
      <c r="G23" s="632"/>
      <c r="H23" s="632"/>
      <c r="I23" s="632"/>
      <c r="J23" s="632"/>
      <c r="K23" s="632"/>
      <c r="L23" s="632"/>
      <c r="M23" s="632"/>
      <c r="N23" s="632"/>
      <c r="O23" s="632"/>
      <c r="P23" s="632"/>
      <c r="Q23" s="633"/>
      <c r="R23" s="639">
        <v>1299</v>
      </c>
      <c r="S23" s="635"/>
      <c r="T23" s="635"/>
      <c r="U23" s="635"/>
      <c r="V23" s="635"/>
      <c r="W23" s="635"/>
      <c r="X23" s="635"/>
      <c r="Y23" s="640"/>
      <c r="Z23" s="637">
        <v>0</v>
      </c>
      <c r="AA23" s="637"/>
      <c r="AB23" s="637"/>
      <c r="AC23" s="637"/>
      <c r="AD23" s="627">
        <v>1299</v>
      </c>
      <c r="AE23" s="627"/>
      <c r="AF23" s="627"/>
      <c r="AG23" s="627"/>
      <c r="AH23" s="627"/>
      <c r="AI23" s="627"/>
      <c r="AJ23" s="627"/>
      <c r="AK23" s="627"/>
      <c r="AL23" s="628">
        <v>0</v>
      </c>
      <c r="AM23" s="629"/>
      <c r="AN23" s="629"/>
      <c r="AO23" s="630"/>
      <c r="AP23" s="662" t="s">
        <v>283</v>
      </c>
      <c r="AQ23" s="663"/>
      <c r="AR23" s="663"/>
      <c r="AS23" s="663"/>
      <c r="AT23" s="663"/>
      <c r="AU23" s="663"/>
      <c r="AV23" s="663"/>
      <c r="AW23" s="663"/>
      <c r="AX23" s="663"/>
      <c r="AY23" s="663"/>
      <c r="AZ23" s="663"/>
      <c r="BA23" s="663"/>
      <c r="BB23" s="663"/>
      <c r="BC23" s="663"/>
      <c r="BD23" s="663"/>
      <c r="BE23" s="663"/>
      <c r="BF23" s="664"/>
      <c r="BG23" s="639" t="s">
        <v>128</v>
      </c>
      <c r="BH23" s="635"/>
      <c r="BI23" s="635"/>
      <c r="BJ23" s="635"/>
      <c r="BK23" s="635"/>
      <c r="BL23" s="635"/>
      <c r="BM23" s="635"/>
      <c r="BN23" s="640"/>
      <c r="BO23" s="637" t="s">
        <v>244</v>
      </c>
      <c r="BP23" s="637"/>
      <c r="BQ23" s="637"/>
      <c r="BR23" s="637"/>
      <c r="BS23" s="634" t="s">
        <v>175</v>
      </c>
      <c r="BT23" s="635"/>
      <c r="BU23" s="635"/>
      <c r="BV23" s="635"/>
      <c r="BW23" s="635"/>
      <c r="BX23" s="635"/>
      <c r="BY23" s="635"/>
      <c r="BZ23" s="635"/>
      <c r="CA23" s="635"/>
      <c r="CB23" s="636"/>
      <c r="CD23" s="620" t="s">
        <v>222</v>
      </c>
      <c r="CE23" s="621"/>
      <c r="CF23" s="621"/>
      <c r="CG23" s="621"/>
      <c r="CH23" s="621"/>
      <c r="CI23" s="621"/>
      <c r="CJ23" s="621"/>
      <c r="CK23" s="621"/>
      <c r="CL23" s="621"/>
      <c r="CM23" s="621"/>
      <c r="CN23" s="621"/>
      <c r="CO23" s="621"/>
      <c r="CP23" s="621"/>
      <c r="CQ23" s="622"/>
      <c r="CR23" s="620" t="s">
        <v>284</v>
      </c>
      <c r="CS23" s="621"/>
      <c r="CT23" s="621"/>
      <c r="CU23" s="621"/>
      <c r="CV23" s="621"/>
      <c r="CW23" s="621"/>
      <c r="CX23" s="621"/>
      <c r="CY23" s="622"/>
      <c r="CZ23" s="620" t="s">
        <v>285</v>
      </c>
      <c r="DA23" s="621"/>
      <c r="DB23" s="621"/>
      <c r="DC23" s="622"/>
      <c r="DD23" s="620" t="s">
        <v>286</v>
      </c>
      <c r="DE23" s="621"/>
      <c r="DF23" s="621"/>
      <c r="DG23" s="621"/>
      <c r="DH23" s="621"/>
      <c r="DI23" s="621"/>
      <c r="DJ23" s="621"/>
      <c r="DK23" s="622"/>
      <c r="DL23" s="665" t="s">
        <v>287</v>
      </c>
      <c r="DM23" s="666"/>
      <c r="DN23" s="666"/>
      <c r="DO23" s="666"/>
      <c r="DP23" s="666"/>
      <c r="DQ23" s="666"/>
      <c r="DR23" s="666"/>
      <c r="DS23" s="666"/>
      <c r="DT23" s="666"/>
      <c r="DU23" s="666"/>
      <c r="DV23" s="667"/>
      <c r="DW23" s="620" t="s">
        <v>288</v>
      </c>
      <c r="DX23" s="621"/>
      <c r="DY23" s="621"/>
      <c r="DZ23" s="621"/>
      <c r="EA23" s="621"/>
      <c r="EB23" s="621"/>
      <c r="EC23" s="622"/>
    </row>
    <row r="24" spans="2:133" ht="11.25" customHeight="1">
      <c r="B24" s="631" t="s">
        <v>289</v>
      </c>
      <c r="C24" s="632"/>
      <c r="D24" s="632"/>
      <c r="E24" s="632"/>
      <c r="F24" s="632"/>
      <c r="G24" s="632"/>
      <c r="H24" s="632"/>
      <c r="I24" s="632"/>
      <c r="J24" s="632"/>
      <c r="K24" s="632"/>
      <c r="L24" s="632"/>
      <c r="M24" s="632"/>
      <c r="N24" s="632"/>
      <c r="O24" s="632"/>
      <c r="P24" s="632"/>
      <c r="Q24" s="633"/>
      <c r="R24" s="639">
        <v>73648</v>
      </c>
      <c r="S24" s="635"/>
      <c r="T24" s="635"/>
      <c r="U24" s="635"/>
      <c r="V24" s="635"/>
      <c r="W24" s="635"/>
      <c r="X24" s="635"/>
      <c r="Y24" s="640"/>
      <c r="Z24" s="637">
        <v>1</v>
      </c>
      <c r="AA24" s="637"/>
      <c r="AB24" s="637"/>
      <c r="AC24" s="637"/>
      <c r="AD24" s="627">
        <v>1493</v>
      </c>
      <c r="AE24" s="627"/>
      <c r="AF24" s="627"/>
      <c r="AG24" s="627"/>
      <c r="AH24" s="627"/>
      <c r="AI24" s="627"/>
      <c r="AJ24" s="627"/>
      <c r="AK24" s="627"/>
      <c r="AL24" s="628">
        <v>0</v>
      </c>
      <c r="AM24" s="629"/>
      <c r="AN24" s="629"/>
      <c r="AO24" s="630"/>
      <c r="AP24" s="662" t="s">
        <v>290</v>
      </c>
      <c r="AQ24" s="663"/>
      <c r="AR24" s="663"/>
      <c r="AS24" s="663"/>
      <c r="AT24" s="663"/>
      <c r="AU24" s="663"/>
      <c r="AV24" s="663"/>
      <c r="AW24" s="663"/>
      <c r="AX24" s="663"/>
      <c r="AY24" s="663"/>
      <c r="AZ24" s="663"/>
      <c r="BA24" s="663"/>
      <c r="BB24" s="663"/>
      <c r="BC24" s="663"/>
      <c r="BD24" s="663"/>
      <c r="BE24" s="663"/>
      <c r="BF24" s="664"/>
      <c r="BG24" s="639" t="s">
        <v>244</v>
      </c>
      <c r="BH24" s="635"/>
      <c r="BI24" s="635"/>
      <c r="BJ24" s="635"/>
      <c r="BK24" s="635"/>
      <c r="BL24" s="635"/>
      <c r="BM24" s="635"/>
      <c r="BN24" s="640"/>
      <c r="BO24" s="637" t="s">
        <v>128</v>
      </c>
      <c r="BP24" s="637"/>
      <c r="BQ24" s="637"/>
      <c r="BR24" s="637"/>
      <c r="BS24" s="634" t="s">
        <v>244</v>
      </c>
      <c r="BT24" s="635"/>
      <c r="BU24" s="635"/>
      <c r="BV24" s="635"/>
      <c r="BW24" s="635"/>
      <c r="BX24" s="635"/>
      <c r="BY24" s="635"/>
      <c r="BZ24" s="635"/>
      <c r="CA24" s="635"/>
      <c r="CB24" s="636"/>
      <c r="CD24" s="653" t="s">
        <v>291</v>
      </c>
      <c r="CE24" s="654"/>
      <c r="CF24" s="654"/>
      <c r="CG24" s="654"/>
      <c r="CH24" s="654"/>
      <c r="CI24" s="654"/>
      <c r="CJ24" s="654"/>
      <c r="CK24" s="654"/>
      <c r="CL24" s="654"/>
      <c r="CM24" s="654"/>
      <c r="CN24" s="654"/>
      <c r="CO24" s="654"/>
      <c r="CP24" s="654"/>
      <c r="CQ24" s="655"/>
      <c r="CR24" s="647">
        <v>2849472</v>
      </c>
      <c r="CS24" s="648"/>
      <c r="CT24" s="648"/>
      <c r="CU24" s="648"/>
      <c r="CV24" s="648"/>
      <c r="CW24" s="648"/>
      <c r="CX24" s="648"/>
      <c r="CY24" s="649"/>
      <c r="CZ24" s="641">
        <v>42.3</v>
      </c>
      <c r="DA24" s="642"/>
      <c r="DB24" s="642"/>
      <c r="DC24" s="643"/>
      <c r="DD24" s="676">
        <v>1927946</v>
      </c>
      <c r="DE24" s="648"/>
      <c r="DF24" s="648"/>
      <c r="DG24" s="648"/>
      <c r="DH24" s="648"/>
      <c r="DI24" s="648"/>
      <c r="DJ24" s="648"/>
      <c r="DK24" s="649"/>
      <c r="DL24" s="676">
        <v>1920315</v>
      </c>
      <c r="DM24" s="648"/>
      <c r="DN24" s="648"/>
      <c r="DO24" s="648"/>
      <c r="DP24" s="648"/>
      <c r="DQ24" s="648"/>
      <c r="DR24" s="648"/>
      <c r="DS24" s="648"/>
      <c r="DT24" s="648"/>
      <c r="DU24" s="648"/>
      <c r="DV24" s="649"/>
      <c r="DW24" s="641">
        <v>39.4</v>
      </c>
      <c r="DX24" s="642"/>
      <c r="DY24" s="642"/>
      <c r="DZ24" s="642"/>
      <c r="EA24" s="642"/>
      <c r="EB24" s="642"/>
      <c r="EC24" s="652"/>
    </row>
    <row r="25" spans="2:133" ht="11.25" customHeight="1">
      <c r="B25" s="631" t="s">
        <v>292</v>
      </c>
      <c r="C25" s="632"/>
      <c r="D25" s="632"/>
      <c r="E25" s="632"/>
      <c r="F25" s="632"/>
      <c r="G25" s="632"/>
      <c r="H25" s="632"/>
      <c r="I25" s="632"/>
      <c r="J25" s="632"/>
      <c r="K25" s="632"/>
      <c r="L25" s="632"/>
      <c r="M25" s="632"/>
      <c r="N25" s="632"/>
      <c r="O25" s="632"/>
      <c r="P25" s="632"/>
      <c r="Q25" s="633"/>
      <c r="R25" s="639">
        <v>77118</v>
      </c>
      <c r="S25" s="635"/>
      <c r="T25" s="635"/>
      <c r="U25" s="635"/>
      <c r="V25" s="635"/>
      <c r="W25" s="635"/>
      <c r="X25" s="635"/>
      <c r="Y25" s="640"/>
      <c r="Z25" s="637">
        <v>1.1000000000000001</v>
      </c>
      <c r="AA25" s="637"/>
      <c r="AB25" s="637"/>
      <c r="AC25" s="637"/>
      <c r="AD25" s="627">
        <v>7894</v>
      </c>
      <c r="AE25" s="627"/>
      <c r="AF25" s="627"/>
      <c r="AG25" s="627"/>
      <c r="AH25" s="627"/>
      <c r="AI25" s="627"/>
      <c r="AJ25" s="627"/>
      <c r="AK25" s="627"/>
      <c r="AL25" s="628">
        <v>0.2</v>
      </c>
      <c r="AM25" s="629"/>
      <c r="AN25" s="629"/>
      <c r="AO25" s="630"/>
      <c r="AP25" s="662" t="s">
        <v>293</v>
      </c>
      <c r="AQ25" s="663"/>
      <c r="AR25" s="663"/>
      <c r="AS25" s="663"/>
      <c r="AT25" s="663"/>
      <c r="AU25" s="663"/>
      <c r="AV25" s="663"/>
      <c r="AW25" s="663"/>
      <c r="AX25" s="663"/>
      <c r="AY25" s="663"/>
      <c r="AZ25" s="663"/>
      <c r="BA25" s="663"/>
      <c r="BB25" s="663"/>
      <c r="BC25" s="663"/>
      <c r="BD25" s="663"/>
      <c r="BE25" s="663"/>
      <c r="BF25" s="664"/>
      <c r="BG25" s="639" t="s">
        <v>244</v>
      </c>
      <c r="BH25" s="635"/>
      <c r="BI25" s="635"/>
      <c r="BJ25" s="635"/>
      <c r="BK25" s="635"/>
      <c r="BL25" s="635"/>
      <c r="BM25" s="635"/>
      <c r="BN25" s="640"/>
      <c r="BO25" s="637" t="s">
        <v>175</v>
      </c>
      <c r="BP25" s="637"/>
      <c r="BQ25" s="637"/>
      <c r="BR25" s="637"/>
      <c r="BS25" s="634" t="s">
        <v>128</v>
      </c>
      <c r="BT25" s="635"/>
      <c r="BU25" s="635"/>
      <c r="BV25" s="635"/>
      <c r="BW25" s="635"/>
      <c r="BX25" s="635"/>
      <c r="BY25" s="635"/>
      <c r="BZ25" s="635"/>
      <c r="CA25" s="635"/>
      <c r="CB25" s="636"/>
      <c r="CD25" s="656" t="s">
        <v>294</v>
      </c>
      <c r="CE25" s="657"/>
      <c r="CF25" s="657"/>
      <c r="CG25" s="657"/>
      <c r="CH25" s="657"/>
      <c r="CI25" s="657"/>
      <c r="CJ25" s="657"/>
      <c r="CK25" s="657"/>
      <c r="CL25" s="657"/>
      <c r="CM25" s="657"/>
      <c r="CN25" s="657"/>
      <c r="CO25" s="657"/>
      <c r="CP25" s="657"/>
      <c r="CQ25" s="658"/>
      <c r="CR25" s="639">
        <v>1279607</v>
      </c>
      <c r="CS25" s="677"/>
      <c r="CT25" s="677"/>
      <c r="CU25" s="677"/>
      <c r="CV25" s="677"/>
      <c r="CW25" s="677"/>
      <c r="CX25" s="677"/>
      <c r="CY25" s="678"/>
      <c r="CZ25" s="628">
        <v>19</v>
      </c>
      <c r="DA25" s="674"/>
      <c r="DB25" s="674"/>
      <c r="DC25" s="679"/>
      <c r="DD25" s="634">
        <v>1204937</v>
      </c>
      <c r="DE25" s="677"/>
      <c r="DF25" s="677"/>
      <c r="DG25" s="677"/>
      <c r="DH25" s="677"/>
      <c r="DI25" s="677"/>
      <c r="DJ25" s="677"/>
      <c r="DK25" s="678"/>
      <c r="DL25" s="634">
        <v>1197307</v>
      </c>
      <c r="DM25" s="677"/>
      <c r="DN25" s="677"/>
      <c r="DO25" s="677"/>
      <c r="DP25" s="677"/>
      <c r="DQ25" s="677"/>
      <c r="DR25" s="677"/>
      <c r="DS25" s="677"/>
      <c r="DT25" s="677"/>
      <c r="DU25" s="677"/>
      <c r="DV25" s="678"/>
      <c r="DW25" s="628">
        <v>24.6</v>
      </c>
      <c r="DX25" s="674"/>
      <c r="DY25" s="674"/>
      <c r="DZ25" s="674"/>
      <c r="EA25" s="674"/>
      <c r="EB25" s="674"/>
      <c r="EC25" s="675"/>
    </row>
    <row r="26" spans="2:133" ht="11.25" customHeight="1">
      <c r="B26" s="631" t="s">
        <v>295</v>
      </c>
      <c r="C26" s="632"/>
      <c r="D26" s="632"/>
      <c r="E26" s="632"/>
      <c r="F26" s="632"/>
      <c r="G26" s="632"/>
      <c r="H26" s="632"/>
      <c r="I26" s="632"/>
      <c r="J26" s="632"/>
      <c r="K26" s="632"/>
      <c r="L26" s="632"/>
      <c r="M26" s="632"/>
      <c r="N26" s="632"/>
      <c r="O26" s="632"/>
      <c r="P26" s="632"/>
      <c r="Q26" s="633"/>
      <c r="R26" s="639">
        <v>10777</v>
      </c>
      <c r="S26" s="635"/>
      <c r="T26" s="635"/>
      <c r="U26" s="635"/>
      <c r="V26" s="635"/>
      <c r="W26" s="635"/>
      <c r="X26" s="635"/>
      <c r="Y26" s="640"/>
      <c r="Z26" s="637">
        <v>0.1</v>
      </c>
      <c r="AA26" s="637"/>
      <c r="AB26" s="637"/>
      <c r="AC26" s="637"/>
      <c r="AD26" s="627">
        <v>10</v>
      </c>
      <c r="AE26" s="627"/>
      <c r="AF26" s="627"/>
      <c r="AG26" s="627"/>
      <c r="AH26" s="627"/>
      <c r="AI26" s="627"/>
      <c r="AJ26" s="627"/>
      <c r="AK26" s="627"/>
      <c r="AL26" s="628">
        <v>0</v>
      </c>
      <c r="AM26" s="629"/>
      <c r="AN26" s="629"/>
      <c r="AO26" s="630"/>
      <c r="AP26" s="662" t="s">
        <v>296</v>
      </c>
      <c r="AQ26" s="680"/>
      <c r="AR26" s="680"/>
      <c r="AS26" s="680"/>
      <c r="AT26" s="680"/>
      <c r="AU26" s="680"/>
      <c r="AV26" s="680"/>
      <c r="AW26" s="680"/>
      <c r="AX26" s="680"/>
      <c r="AY26" s="680"/>
      <c r="AZ26" s="680"/>
      <c r="BA26" s="680"/>
      <c r="BB26" s="680"/>
      <c r="BC26" s="680"/>
      <c r="BD26" s="680"/>
      <c r="BE26" s="680"/>
      <c r="BF26" s="664"/>
      <c r="BG26" s="639" t="s">
        <v>244</v>
      </c>
      <c r="BH26" s="635"/>
      <c r="BI26" s="635"/>
      <c r="BJ26" s="635"/>
      <c r="BK26" s="635"/>
      <c r="BL26" s="635"/>
      <c r="BM26" s="635"/>
      <c r="BN26" s="640"/>
      <c r="BO26" s="637" t="s">
        <v>244</v>
      </c>
      <c r="BP26" s="637"/>
      <c r="BQ26" s="637"/>
      <c r="BR26" s="637"/>
      <c r="BS26" s="634" t="s">
        <v>128</v>
      </c>
      <c r="BT26" s="635"/>
      <c r="BU26" s="635"/>
      <c r="BV26" s="635"/>
      <c r="BW26" s="635"/>
      <c r="BX26" s="635"/>
      <c r="BY26" s="635"/>
      <c r="BZ26" s="635"/>
      <c r="CA26" s="635"/>
      <c r="CB26" s="636"/>
      <c r="CD26" s="656" t="s">
        <v>297</v>
      </c>
      <c r="CE26" s="657"/>
      <c r="CF26" s="657"/>
      <c r="CG26" s="657"/>
      <c r="CH26" s="657"/>
      <c r="CI26" s="657"/>
      <c r="CJ26" s="657"/>
      <c r="CK26" s="657"/>
      <c r="CL26" s="657"/>
      <c r="CM26" s="657"/>
      <c r="CN26" s="657"/>
      <c r="CO26" s="657"/>
      <c r="CP26" s="657"/>
      <c r="CQ26" s="658"/>
      <c r="CR26" s="639">
        <v>841949</v>
      </c>
      <c r="CS26" s="635"/>
      <c r="CT26" s="635"/>
      <c r="CU26" s="635"/>
      <c r="CV26" s="635"/>
      <c r="CW26" s="635"/>
      <c r="CX26" s="635"/>
      <c r="CY26" s="640"/>
      <c r="CZ26" s="628">
        <v>12.5</v>
      </c>
      <c r="DA26" s="674"/>
      <c r="DB26" s="674"/>
      <c r="DC26" s="679"/>
      <c r="DD26" s="634">
        <v>767279</v>
      </c>
      <c r="DE26" s="635"/>
      <c r="DF26" s="635"/>
      <c r="DG26" s="635"/>
      <c r="DH26" s="635"/>
      <c r="DI26" s="635"/>
      <c r="DJ26" s="635"/>
      <c r="DK26" s="640"/>
      <c r="DL26" s="634" t="s">
        <v>128</v>
      </c>
      <c r="DM26" s="635"/>
      <c r="DN26" s="635"/>
      <c r="DO26" s="635"/>
      <c r="DP26" s="635"/>
      <c r="DQ26" s="635"/>
      <c r="DR26" s="635"/>
      <c r="DS26" s="635"/>
      <c r="DT26" s="635"/>
      <c r="DU26" s="635"/>
      <c r="DV26" s="640"/>
      <c r="DW26" s="628" t="s">
        <v>244</v>
      </c>
      <c r="DX26" s="674"/>
      <c r="DY26" s="674"/>
      <c r="DZ26" s="674"/>
      <c r="EA26" s="674"/>
      <c r="EB26" s="674"/>
      <c r="EC26" s="675"/>
    </row>
    <row r="27" spans="2:133" ht="11.25" customHeight="1">
      <c r="B27" s="631" t="s">
        <v>298</v>
      </c>
      <c r="C27" s="632"/>
      <c r="D27" s="632"/>
      <c r="E27" s="632"/>
      <c r="F27" s="632"/>
      <c r="G27" s="632"/>
      <c r="H27" s="632"/>
      <c r="I27" s="632"/>
      <c r="J27" s="632"/>
      <c r="K27" s="632"/>
      <c r="L27" s="632"/>
      <c r="M27" s="632"/>
      <c r="N27" s="632"/>
      <c r="O27" s="632"/>
      <c r="P27" s="632"/>
      <c r="Q27" s="633"/>
      <c r="R27" s="639">
        <v>603534</v>
      </c>
      <c r="S27" s="635"/>
      <c r="T27" s="635"/>
      <c r="U27" s="635"/>
      <c r="V27" s="635"/>
      <c r="W27" s="635"/>
      <c r="X27" s="635"/>
      <c r="Y27" s="640"/>
      <c r="Z27" s="637">
        <v>8.3000000000000007</v>
      </c>
      <c r="AA27" s="637"/>
      <c r="AB27" s="637"/>
      <c r="AC27" s="637"/>
      <c r="AD27" s="627" t="s">
        <v>128</v>
      </c>
      <c r="AE27" s="627"/>
      <c r="AF27" s="627"/>
      <c r="AG27" s="627"/>
      <c r="AH27" s="627"/>
      <c r="AI27" s="627"/>
      <c r="AJ27" s="627"/>
      <c r="AK27" s="627"/>
      <c r="AL27" s="628" t="s">
        <v>128</v>
      </c>
      <c r="AM27" s="629"/>
      <c r="AN27" s="629"/>
      <c r="AO27" s="630"/>
      <c r="AP27" s="631" t="s">
        <v>299</v>
      </c>
      <c r="AQ27" s="632"/>
      <c r="AR27" s="632"/>
      <c r="AS27" s="632"/>
      <c r="AT27" s="632"/>
      <c r="AU27" s="632"/>
      <c r="AV27" s="632"/>
      <c r="AW27" s="632"/>
      <c r="AX27" s="632"/>
      <c r="AY27" s="632"/>
      <c r="AZ27" s="632"/>
      <c r="BA27" s="632"/>
      <c r="BB27" s="632"/>
      <c r="BC27" s="632"/>
      <c r="BD27" s="632"/>
      <c r="BE27" s="632"/>
      <c r="BF27" s="633"/>
      <c r="BG27" s="639">
        <v>4346227</v>
      </c>
      <c r="BH27" s="635"/>
      <c r="BI27" s="635"/>
      <c r="BJ27" s="635"/>
      <c r="BK27" s="635"/>
      <c r="BL27" s="635"/>
      <c r="BM27" s="635"/>
      <c r="BN27" s="640"/>
      <c r="BO27" s="637">
        <v>100</v>
      </c>
      <c r="BP27" s="637"/>
      <c r="BQ27" s="637"/>
      <c r="BR27" s="637"/>
      <c r="BS27" s="634">
        <v>52255</v>
      </c>
      <c r="BT27" s="635"/>
      <c r="BU27" s="635"/>
      <c r="BV27" s="635"/>
      <c r="BW27" s="635"/>
      <c r="BX27" s="635"/>
      <c r="BY27" s="635"/>
      <c r="BZ27" s="635"/>
      <c r="CA27" s="635"/>
      <c r="CB27" s="636"/>
      <c r="CD27" s="656" t="s">
        <v>300</v>
      </c>
      <c r="CE27" s="657"/>
      <c r="CF27" s="657"/>
      <c r="CG27" s="657"/>
      <c r="CH27" s="657"/>
      <c r="CI27" s="657"/>
      <c r="CJ27" s="657"/>
      <c r="CK27" s="657"/>
      <c r="CL27" s="657"/>
      <c r="CM27" s="657"/>
      <c r="CN27" s="657"/>
      <c r="CO27" s="657"/>
      <c r="CP27" s="657"/>
      <c r="CQ27" s="658"/>
      <c r="CR27" s="639">
        <v>1209515</v>
      </c>
      <c r="CS27" s="677"/>
      <c r="CT27" s="677"/>
      <c r="CU27" s="677"/>
      <c r="CV27" s="677"/>
      <c r="CW27" s="677"/>
      <c r="CX27" s="677"/>
      <c r="CY27" s="678"/>
      <c r="CZ27" s="628">
        <v>17.899999999999999</v>
      </c>
      <c r="DA27" s="674"/>
      <c r="DB27" s="674"/>
      <c r="DC27" s="679"/>
      <c r="DD27" s="634">
        <v>365659</v>
      </c>
      <c r="DE27" s="677"/>
      <c r="DF27" s="677"/>
      <c r="DG27" s="677"/>
      <c r="DH27" s="677"/>
      <c r="DI27" s="677"/>
      <c r="DJ27" s="677"/>
      <c r="DK27" s="678"/>
      <c r="DL27" s="634">
        <v>365658</v>
      </c>
      <c r="DM27" s="677"/>
      <c r="DN27" s="677"/>
      <c r="DO27" s="677"/>
      <c r="DP27" s="677"/>
      <c r="DQ27" s="677"/>
      <c r="DR27" s="677"/>
      <c r="DS27" s="677"/>
      <c r="DT27" s="677"/>
      <c r="DU27" s="677"/>
      <c r="DV27" s="678"/>
      <c r="DW27" s="628">
        <v>7.5</v>
      </c>
      <c r="DX27" s="674"/>
      <c r="DY27" s="674"/>
      <c r="DZ27" s="674"/>
      <c r="EA27" s="674"/>
      <c r="EB27" s="674"/>
      <c r="EC27" s="675"/>
    </row>
    <row r="28" spans="2:133" ht="11.25" customHeight="1">
      <c r="B28" s="681" t="s">
        <v>301</v>
      </c>
      <c r="C28" s="682"/>
      <c r="D28" s="682"/>
      <c r="E28" s="682"/>
      <c r="F28" s="682"/>
      <c r="G28" s="682"/>
      <c r="H28" s="682"/>
      <c r="I28" s="682"/>
      <c r="J28" s="682"/>
      <c r="K28" s="682"/>
      <c r="L28" s="682"/>
      <c r="M28" s="682"/>
      <c r="N28" s="682"/>
      <c r="O28" s="682"/>
      <c r="P28" s="682"/>
      <c r="Q28" s="683"/>
      <c r="R28" s="639" t="s">
        <v>175</v>
      </c>
      <c r="S28" s="635"/>
      <c r="T28" s="635"/>
      <c r="U28" s="635"/>
      <c r="V28" s="635"/>
      <c r="W28" s="635"/>
      <c r="X28" s="635"/>
      <c r="Y28" s="640"/>
      <c r="Z28" s="637" t="s">
        <v>128</v>
      </c>
      <c r="AA28" s="637"/>
      <c r="AB28" s="637"/>
      <c r="AC28" s="637"/>
      <c r="AD28" s="627" t="s">
        <v>128</v>
      </c>
      <c r="AE28" s="627"/>
      <c r="AF28" s="627"/>
      <c r="AG28" s="627"/>
      <c r="AH28" s="627"/>
      <c r="AI28" s="627"/>
      <c r="AJ28" s="627"/>
      <c r="AK28" s="627"/>
      <c r="AL28" s="628" t="s">
        <v>128</v>
      </c>
      <c r="AM28" s="629"/>
      <c r="AN28" s="629"/>
      <c r="AO28" s="630"/>
      <c r="AP28" s="684"/>
      <c r="AQ28" s="685"/>
      <c r="AR28" s="685"/>
      <c r="AS28" s="685"/>
      <c r="AT28" s="685"/>
      <c r="AU28" s="685"/>
      <c r="AV28" s="685"/>
      <c r="AW28" s="685"/>
      <c r="AX28" s="685"/>
      <c r="AY28" s="685"/>
      <c r="AZ28" s="685"/>
      <c r="BA28" s="685"/>
      <c r="BB28" s="685"/>
      <c r="BC28" s="685"/>
      <c r="BD28" s="685"/>
      <c r="BE28" s="685"/>
      <c r="BF28" s="686"/>
      <c r="BG28" s="639"/>
      <c r="BH28" s="635"/>
      <c r="BI28" s="635"/>
      <c r="BJ28" s="635"/>
      <c r="BK28" s="635"/>
      <c r="BL28" s="635"/>
      <c r="BM28" s="635"/>
      <c r="BN28" s="640"/>
      <c r="BO28" s="637"/>
      <c r="BP28" s="637"/>
      <c r="BQ28" s="637"/>
      <c r="BR28" s="637"/>
      <c r="BS28" s="627"/>
      <c r="BT28" s="627"/>
      <c r="BU28" s="627"/>
      <c r="BV28" s="627"/>
      <c r="BW28" s="627"/>
      <c r="BX28" s="627"/>
      <c r="BY28" s="627"/>
      <c r="BZ28" s="627"/>
      <c r="CA28" s="627"/>
      <c r="CB28" s="638"/>
      <c r="CD28" s="656" t="s">
        <v>302</v>
      </c>
      <c r="CE28" s="657"/>
      <c r="CF28" s="657"/>
      <c r="CG28" s="657"/>
      <c r="CH28" s="657"/>
      <c r="CI28" s="657"/>
      <c r="CJ28" s="657"/>
      <c r="CK28" s="657"/>
      <c r="CL28" s="657"/>
      <c r="CM28" s="657"/>
      <c r="CN28" s="657"/>
      <c r="CO28" s="657"/>
      <c r="CP28" s="657"/>
      <c r="CQ28" s="658"/>
      <c r="CR28" s="639">
        <v>360350</v>
      </c>
      <c r="CS28" s="635"/>
      <c r="CT28" s="635"/>
      <c r="CU28" s="635"/>
      <c r="CV28" s="635"/>
      <c r="CW28" s="635"/>
      <c r="CX28" s="635"/>
      <c r="CY28" s="640"/>
      <c r="CZ28" s="628">
        <v>5.3</v>
      </c>
      <c r="DA28" s="674"/>
      <c r="DB28" s="674"/>
      <c r="DC28" s="679"/>
      <c r="DD28" s="634">
        <v>357350</v>
      </c>
      <c r="DE28" s="635"/>
      <c r="DF28" s="635"/>
      <c r="DG28" s="635"/>
      <c r="DH28" s="635"/>
      <c r="DI28" s="635"/>
      <c r="DJ28" s="635"/>
      <c r="DK28" s="640"/>
      <c r="DL28" s="634">
        <v>357350</v>
      </c>
      <c r="DM28" s="635"/>
      <c r="DN28" s="635"/>
      <c r="DO28" s="635"/>
      <c r="DP28" s="635"/>
      <c r="DQ28" s="635"/>
      <c r="DR28" s="635"/>
      <c r="DS28" s="635"/>
      <c r="DT28" s="635"/>
      <c r="DU28" s="635"/>
      <c r="DV28" s="640"/>
      <c r="DW28" s="628">
        <v>7.3</v>
      </c>
      <c r="DX28" s="674"/>
      <c r="DY28" s="674"/>
      <c r="DZ28" s="674"/>
      <c r="EA28" s="674"/>
      <c r="EB28" s="674"/>
      <c r="EC28" s="675"/>
    </row>
    <row r="29" spans="2:133" ht="11.25" customHeight="1">
      <c r="B29" s="631" t="s">
        <v>303</v>
      </c>
      <c r="C29" s="632"/>
      <c r="D29" s="632"/>
      <c r="E29" s="632"/>
      <c r="F29" s="632"/>
      <c r="G29" s="632"/>
      <c r="H29" s="632"/>
      <c r="I29" s="632"/>
      <c r="J29" s="632"/>
      <c r="K29" s="632"/>
      <c r="L29" s="632"/>
      <c r="M29" s="632"/>
      <c r="N29" s="632"/>
      <c r="O29" s="632"/>
      <c r="P29" s="632"/>
      <c r="Q29" s="633"/>
      <c r="R29" s="639">
        <v>592825</v>
      </c>
      <c r="S29" s="635"/>
      <c r="T29" s="635"/>
      <c r="U29" s="635"/>
      <c r="V29" s="635"/>
      <c r="W29" s="635"/>
      <c r="X29" s="635"/>
      <c r="Y29" s="640"/>
      <c r="Z29" s="637">
        <v>8.1999999999999993</v>
      </c>
      <c r="AA29" s="637"/>
      <c r="AB29" s="637"/>
      <c r="AC29" s="637"/>
      <c r="AD29" s="627" t="s">
        <v>128</v>
      </c>
      <c r="AE29" s="627"/>
      <c r="AF29" s="627"/>
      <c r="AG29" s="627"/>
      <c r="AH29" s="627"/>
      <c r="AI29" s="627"/>
      <c r="AJ29" s="627"/>
      <c r="AK29" s="627"/>
      <c r="AL29" s="628" t="s">
        <v>244</v>
      </c>
      <c r="AM29" s="629"/>
      <c r="AN29" s="629"/>
      <c r="AO29" s="630"/>
      <c r="AP29" s="617" t="s">
        <v>222</v>
      </c>
      <c r="AQ29" s="618"/>
      <c r="AR29" s="618"/>
      <c r="AS29" s="618"/>
      <c r="AT29" s="618"/>
      <c r="AU29" s="618"/>
      <c r="AV29" s="618"/>
      <c r="AW29" s="618"/>
      <c r="AX29" s="618"/>
      <c r="AY29" s="618"/>
      <c r="AZ29" s="618"/>
      <c r="BA29" s="618"/>
      <c r="BB29" s="618"/>
      <c r="BC29" s="618"/>
      <c r="BD29" s="618"/>
      <c r="BE29" s="618"/>
      <c r="BF29" s="619"/>
      <c r="BG29" s="617" t="s">
        <v>304</v>
      </c>
      <c r="BH29" s="687"/>
      <c r="BI29" s="687"/>
      <c r="BJ29" s="687"/>
      <c r="BK29" s="687"/>
      <c r="BL29" s="687"/>
      <c r="BM29" s="687"/>
      <c r="BN29" s="687"/>
      <c r="BO29" s="687"/>
      <c r="BP29" s="687"/>
      <c r="BQ29" s="688"/>
      <c r="BR29" s="617" t="s">
        <v>305</v>
      </c>
      <c r="BS29" s="687"/>
      <c r="BT29" s="687"/>
      <c r="BU29" s="687"/>
      <c r="BV29" s="687"/>
      <c r="BW29" s="687"/>
      <c r="BX29" s="687"/>
      <c r="BY29" s="687"/>
      <c r="BZ29" s="687"/>
      <c r="CA29" s="687"/>
      <c r="CB29" s="688"/>
      <c r="CD29" s="701" t="s">
        <v>306</v>
      </c>
      <c r="CE29" s="702"/>
      <c r="CF29" s="656" t="s">
        <v>69</v>
      </c>
      <c r="CG29" s="657"/>
      <c r="CH29" s="657"/>
      <c r="CI29" s="657"/>
      <c r="CJ29" s="657"/>
      <c r="CK29" s="657"/>
      <c r="CL29" s="657"/>
      <c r="CM29" s="657"/>
      <c r="CN29" s="657"/>
      <c r="CO29" s="657"/>
      <c r="CP29" s="657"/>
      <c r="CQ29" s="658"/>
      <c r="CR29" s="639">
        <v>360350</v>
      </c>
      <c r="CS29" s="677"/>
      <c r="CT29" s="677"/>
      <c r="CU29" s="677"/>
      <c r="CV29" s="677"/>
      <c r="CW29" s="677"/>
      <c r="CX29" s="677"/>
      <c r="CY29" s="678"/>
      <c r="CZ29" s="628">
        <v>5.3</v>
      </c>
      <c r="DA29" s="674"/>
      <c r="DB29" s="674"/>
      <c r="DC29" s="679"/>
      <c r="DD29" s="634">
        <v>357350</v>
      </c>
      <c r="DE29" s="677"/>
      <c r="DF29" s="677"/>
      <c r="DG29" s="677"/>
      <c r="DH29" s="677"/>
      <c r="DI29" s="677"/>
      <c r="DJ29" s="677"/>
      <c r="DK29" s="678"/>
      <c r="DL29" s="634">
        <v>357350</v>
      </c>
      <c r="DM29" s="677"/>
      <c r="DN29" s="677"/>
      <c r="DO29" s="677"/>
      <c r="DP29" s="677"/>
      <c r="DQ29" s="677"/>
      <c r="DR29" s="677"/>
      <c r="DS29" s="677"/>
      <c r="DT29" s="677"/>
      <c r="DU29" s="677"/>
      <c r="DV29" s="678"/>
      <c r="DW29" s="628">
        <v>7.3</v>
      </c>
      <c r="DX29" s="674"/>
      <c r="DY29" s="674"/>
      <c r="DZ29" s="674"/>
      <c r="EA29" s="674"/>
      <c r="EB29" s="674"/>
      <c r="EC29" s="675"/>
    </row>
    <row r="30" spans="2:133" ht="11.25" customHeight="1">
      <c r="B30" s="631" t="s">
        <v>307</v>
      </c>
      <c r="C30" s="632"/>
      <c r="D30" s="632"/>
      <c r="E30" s="632"/>
      <c r="F30" s="632"/>
      <c r="G30" s="632"/>
      <c r="H30" s="632"/>
      <c r="I30" s="632"/>
      <c r="J30" s="632"/>
      <c r="K30" s="632"/>
      <c r="L30" s="632"/>
      <c r="M30" s="632"/>
      <c r="N30" s="632"/>
      <c r="O30" s="632"/>
      <c r="P30" s="632"/>
      <c r="Q30" s="633"/>
      <c r="R30" s="639">
        <v>3411</v>
      </c>
      <c r="S30" s="635"/>
      <c r="T30" s="635"/>
      <c r="U30" s="635"/>
      <c r="V30" s="635"/>
      <c r="W30" s="635"/>
      <c r="X30" s="635"/>
      <c r="Y30" s="640"/>
      <c r="Z30" s="637">
        <v>0</v>
      </c>
      <c r="AA30" s="637"/>
      <c r="AB30" s="637"/>
      <c r="AC30" s="637"/>
      <c r="AD30" s="627">
        <v>1962</v>
      </c>
      <c r="AE30" s="627"/>
      <c r="AF30" s="627"/>
      <c r="AG30" s="627"/>
      <c r="AH30" s="627"/>
      <c r="AI30" s="627"/>
      <c r="AJ30" s="627"/>
      <c r="AK30" s="627"/>
      <c r="AL30" s="628">
        <v>0</v>
      </c>
      <c r="AM30" s="629"/>
      <c r="AN30" s="629"/>
      <c r="AO30" s="630"/>
      <c r="AP30" s="689" t="s">
        <v>308</v>
      </c>
      <c r="AQ30" s="690"/>
      <c r="AR30" s="690"/>
      <c r="AS30" s="690"/>
      <c r="AT30" s="707" t="s">
        <v>309</v>
      </c>
      <c r="AU30" s="230"/>
      <c r="AV30" s="230"/>
      <c r="AW30" s="230"/>
      <c r="AX30" s="644" t="s">
        <v>187</v>
      </c>
      <c r="AY30" s="645"/>
      <c r="AZ30" s="645"/>
      <c r="BA30" s="645"/>
      <c r="BB30" s="645"/>
      <c r="BC30" s="645"/>
      <c r="BD30" s="645"/>
      <c r="BE30" s="645"/>
      <c r="BF30" s="646"/>
      <c r="BG30" s="698">
        <v>99.8</v>
      </c>
      <c r="BH30" s="699"/>
      <c r="BI30" s="699"/>
      <c r="BJ30" s="699"/>
      <c r="BK30" s="699"/>
      <c r="BL30" s="699"/>
      <c r="BM30" s="642">
        <v>99.4</v>
      </c>
      <c r="BN30" s="699"/>
      <c r="BO30" s="699"/>
      <c r="BP30" s="699"/>
      <c r="BQ30" s="700"/>
      <c r="BR30" s="698">
        <v>99.7</v>
      </c>
      <c r="BS30" s="699"/>
      <c r="BT30" s="699"/>
      <c r="BU30" s="699"/>
      <c r="BV30" s="699"/>
      <c r="BW30" s="699"/>
      <c r="BX30" s="642">
        <v>99.4</v>
      </c>
      <c r="BY30" s="699"/>
      <c r="BZ30" s="699"/>
      <c r="CA30" s="699"/>
      <c r="CB30" s="700"/>
      <c r="CD30" s="703"/>
      <c r="CE30" s="704"/>
      <c r="CF30" s="656" t="s">
        <v>310</v>
      </c>
      <c r="CG30" s="657"/>
      <c r="CH30" s="657"/>
      <c r="CI30" s="657"/>
      <c r="CJ30" s="657"/>
      <c r="CK30" s="657"/>
      <c r="CL30" s="657"/>
      <c r="CM30" s="657"/>
      <c r="CN30" s="657"/>
      <c r="CO30" s="657"/>
      <c r="CP30" s="657"/>
      <c r="CQ30" s="658"/>
      <c r="CR30" s="639">
        <v>335967</v>
      </c>
      <c r="CS30" s="635"/>
      <c r="CT30" s="635"/>
      <c r="CU30" s="635"/>
      <c r="CV30" s="635"/>
      <c r="CW30" s="635"/>
      <c r="CX30" s="635"/>
      <c r="CY30" s="640"/>
      <c r="CZ30" s="628">
        <v>5</v>
      </c>
      <c r="DA30" s="674"/>
      <c r="DB30" s="674"/>
      <c r="DC30" s="679"/>
      <c r="DD30" s="634">
        <v>332967</v>
      </c>
      <c r="DE30" s="635"/>
      <c r="DF30" s="635"/>
      <c r="DG30" s="635"/>
      <c r="DH30" s="635"/>
      <c r="DI30" s="635"/>
      <c r="DJ30" s="635"/>
      <c r="DK30" s="640"/>
      <c r="DL30" s="634">
        <v>332967</v>
      </c>
      <c r="DM30" s="635"/>
      <c r="DN30" s="635"/>
      <c r="DO30" s="635"/>
      <c r="DP30" s="635"/>
      <c r="DQ30" s="635"/>
      <c r="DR30" s="635"/>
      <c r="DS30" s="635"/>
      <c r="DT30" s="635"/>
      <c r="DU30" s="635"/>
      <c r="DV30" s="640"/>
      <c r="DW30" s="628">
        <v>6.8</v>
      </c>
      <c r="DX30" s="674"/>
      <c r="DY30" s="674"/>
      <c r="DZ30" s="674"/>
      <c r="EA30" s="674"/>
      <c r="EB30" s="674"/>
      <c r="EC30" s="675"/>
    </row>
    <row r="31" spans="2:133" ht="11.25" customHeight="1">
      <c r="B31" s="631" t="s">
        <v>311</v>
      </c>
      <c r="C31" s="632"/>
      <c r="D31" s="632"/>
      <c r="E31" s="632"/>
      <c r="F31" s="632"/>
      <c r="G31" s="632"/>
      <c r="H31" s="632"/>
      <c r="I31" s="632"/>
      <c r="J31" s="632"/>
      <c r="K31" s="632"/>
      <c r="L31" s="632"/>
      <c r="M31" s="632"/>
      <c r="N31" s="632"/>
      <c r="O31" s="632"/>
      <c r="P31" s="632"/>
      <c r="Q31" s="633"/>
      <c r="R31" s="639">
        <v>32361</v>
      </c>
      <c r="S31" s="635"/>
      <c r="T31" s="635"/>
      <c r="U31" s="635"/>
      <c r="V31" s="635"/>
      <c r="W31" s="635"/>
      <c r="X31" s="635"/>
      <c r="Y31" s="640"/>
      <c r="Z31" s="637">
        <v>0.4</v>
      </c>
      <c r="AA31" s="637"/>
      <c r="AB31" s="637"/>
      <c r="AC31" s="637"/>
      <c r="AD31" s="627" t="s">
        <v>128</v>
      </c>
      <c r="AE31" s="627"/>
      <c r="AF31" s="627"/>
      <c r="AG31" s="627"/>
      <c r="AH31" s="627"/>
      <c r="AI31" s="627"/>
      <c r="AJ31" s="627"/>
      <c r="AK31" s="627"/>
      <c r="AL31" s="628" t="s">
        <v>244</v>
      </c>
      <c r="AM31" s="629"/>
      <c r="AN31" s="629"/>
      <c r="AO31" s="630"/>
      <c r="AP31" s="691"/>
      <c r="AQ31" s="692"/>
      <c r="AR31" s="692"/>
      <c r="AS31" s="692"/>
      <c r="AT31" s="708"/>
      <c r="AU31" s="229" t="s">
        <v>312</v>
      </c>
      <c r="AV31" s="229"/>
      <c r="AW31" s="229"/>
      <c r="AX31" s="631" t="s">
        <v>313</v>
      </c>
      <c r="AY31" s="632"/>
      <c r="AZ31" s="632"/>
      <c r="BA31" s="632"/>
      <c r="BB31" s="632"/>
      <c r="BC31" s="632"/>
      <c r="BD31" s="632"/>
      <c r="BE31" s="632"/>
      <c r="BF31" s="633"/>
      <c r="BG31" s="695">
        <v>99.6</v>
      </c>
      <c r="BH31" s="677"/>
      <c r="BI31" s="677"/>
      <c r="BJ31" s="677"/>
      <c r="BK31" s="677"/>
      <c r="BL31" s="677"/>
      <c r="BM31" s="629">
        <v>98.9</v>
      </c>
      <c r="BN31" s="696"/>
      <c r="BO31" s="696"/>
      <c r="BP31" s="696"/>
      <c r="BQ31" s="697"/>
      <c r="BR31" s="695">
        <v>99.3</v>
      </c>
      <c r="BS31" s="677"/>
      <c r="BT31" s="677"/>
      <c r="BU31" s="677"/>
      <c r="BV31" s="677"/>
      <c r="BW31" s="677"/>
      <c r="BX31" s="629">
        <v>98.7</v>
      </c>
      <c r="BY31" s="696"/>
      <c r="BZ31" s="696"/>
      <c r="CA31" s="696"/>
      <c r="CB31" s="697"/>
      <c r="CD31" s="703"/>
      <c r="CE31" s="704"/>
      <c r="CF31" s="656" t="s">
        <v>314</v>
      </c>
      <c r="CG31" s="657"/>
      <c r="CH31" s="657"/>
      <c r="CI31" s="657"/>
      <c r="CJ31" s="657"/>
      <c r="CK31" s="657"/>
      <c r="CL31" s="657"/>
      <c r="CM31" s="657"/>
      <c r="CN31" s="657"/>
      <c r="CO31" s="657"/>
      <c r="CP31" s="657"/>
      <c r="CQ31" s="658"/>
      <c r="CR31" s="639">
        <v>24383</v>
      </c>
      <c r="CS31" s="677"/>
      <c r="CT31" s="677"/>
      <c r="CU31" s="677"/>
      <c r="CV31" s="677"/>
      <c r="CW31" s="677"/>
      <c r="CX31" s="677"/>
      <c r="CY31" s="678"/>
      <c r="CZ31" s="628">
        <v>0.4</v>
      </c>
      <c r="DA31" s="674"/>
      <c r="DB31" s="674"/>
      <c r="DC31" s="679"/>
      <c r="DD31" s="634">
        <v>24383</v>
      </c>
      <c r="DE31" s="677"/>
      <c r="DF31" s="677"/>
      <c r="DG31" s="677"/>
      <c r="DH31" s="677"/>
      <c r="DI31" s="677"/>
      <c r="DJ31" s="677"/>
      <c r="DK31" s="678"/>
      <c r="DL31" s="634">
        <v>24383</v>
      </c>
      <c r="DM31" s="677"/>
      <c r="DN31" s="677"/>
      <c r="DO31" s="677"/>
      <c r="DP31" s="677"/>
      <c r="DQ31" s="677"/>
      <c r="DR31" s="677"/>
      <c r="DS31" s="677"/>
      <c r="DT31" s="677"/>
      <c r="DU31" s="677"/>
      <c r="DV31" s="678"/>
      <c r="DW31" s="628">
        <v>0.5</v>
      </c>
      <c r="DX31" s="674"/>
      <c r="DY31" s="674"/>
      <c r="DZ31" s="674"/>
      <c r="EA31" s="674"/>
      <c r="EB31" s="674"/>
      <c r="EC31" s="675"/>
    </row>
    <row r="32" spans="2:133" ht="11.25" customHeight="1">
      <c r="B32" s="631" t="s">
        <v>315</v>
      </c>
      <c r="C32" s="632"/>
      <c r="D32" s="632"/>
      <c r="E32" s="632"/>
      <c r="F32" s="632"/>
      <c r="G32" s="632"/>
      <c r="H32" s="632"/>
      <c r="I32" s="632"/>
      <c r="J32" s="632"/>
      <c r="K32" s="632"/>
      <c r="L32" s="632"/>
      <c r="M32" s="632"/>
      <c r="N32" s="632"/>
      <c r="O32" s="632"/>
      <c r="P32" s="632"/>
      <c r="Q32" s="633"/>
      <c r="R32" s="639">
        <v>149479</v>
      </c>
      <c r="S32" s="635"/>
      <c r="T32" s="635"/>
      <c r="U32" s="635"/>
      <c r="V32" s="635"/>
      <c r="W32" s="635"/>
      <c r="X32" s="635"/>
      <c r="Y32" s="640"/>
      <c r="Z32" s="637">
        <v>2.1</v>
      </c>
      <c r="AA32" s="637"/>
      <c r="AB32" s="637"/>
      <c r="AC32" s="637"/>
      <c r="AD32" s="627" t="s">
        <v>244</v>
      </c>
      <c r="AE32" s="627"/>
      <c r="AF32" s="627"/>
      <c r="AG32" s="627"/>
      <c r="AH32" s="627"/>
      <c r="AI32" s="627"/>
      <c r="AJ32" s="627"/>
      <c r="AK32" s="627"/>
      <c r="AL32" s="628" t="s">
        <v>128</v>
      </c>
      <c r="AM32" s="629"/>
      <c r="AN32" s="629"/>
      <c r="AO32" s="630"/>
      <c r="AP32" s="693"/>
      <c r="AQ32" s="694"/>
      <c r="AR32" s="694"/>
      <c r="AS32" s="694"/>
      <c r="AT32" s="709"/>
      <c r="AU32" s="231"/>
      <c r="AV32" s="231"/>
      <c r="AW32" s="231"/>
      <c r="AX32" s="684" t="s">
        <v>316</v>
      </c>
      <c r="AY32" s="685"/>
      <c r="AZ32" s="685"/>
      <c r="BA32" s="685"/>
      <c r="BB32" s="685"/>
      <c r="BC32" s="685"/>
      <c r="BD32" s="685"/>
      <c r="BE32" s="685"/>
      <c r="BF32" s="686"/>
      <c r="BG32" s="710">
        <v>99.9</v>
      </c>
      <c r="BH32" s="711"/>
      <c r="BI32" s="711"/>
      <c r="BJ32" s="711"/>
      <c r="BK32" s="711"/>
      <c r="BL32" s="711"/>
      <c r="BM32" s="712">
        <v>99.5</v>
      </c>
      <c r="BN32" s="711"/>
      <c r="BO32" s="711"/>
      <c r="BP32" s="711"/>
      <c r="BQ32" s="713"/>
      <c r="BR32" s="710">
        <v>99.8</v>
      </c>
      <c r="BS32" s="711"/>
      <c r="BT32" s="711"/>
      <c r="BU32" s="711"/>
      <c r="BV32" s="711"/>
      <c r="BW32" s="711"/>
      <c r="BX32" s="712">
        <v>99.5</v>
      </c>
      <c r="BY32" s="711"/>
      <c r="BZ32" s="711"/>
      <c r="CA32" s="711"/>
      <c r="CB32" s="713"/>
      <c r="CD32" s="705"/>
      <c r="CE32" s="706"/>
      <c r="CF32" s="656" t="s">
        <v>317</v>
      </c>
      <c r="CG32" s="657"/>
      <c r="CH32" s="657"/>
      <c r="CI32" s="657"/>
      <c r="CJ32" s="657"/>
      <c r="CK32" s="657"/>
      <c r="CL32" s="657"/>
      <c r="CM32" s="657"/>
      <c r="CN32" s="657"/>
      <c r="CO32" s="657"/>
      <c r="CP32" s="657"/>
      <c r="CQ32" s="658"/>
      <c r="CR32" s="639" t="s">
        <v>128</v>
      </c>
      <c r="CS32" s="635"/>
      <c r="CT32" s="635"/>
      <c r="CU32" s="635"/>
      <c r="CV32" s="635"/>
      <c r="CW32" s="635"/>
      <c r="CX32" s="635"/>
      <c r="CY32" s="640"/>
      <c r="CZ32" s="628" t="s">
        <v>128</v>
      </c>
      <c r="DA32" s="674"/>
      <c r="DB32" s="674"/>
      <c r="DC32" s="679"/>
      <c r="DD32" s="634" t="s">
        <v>128</v>
      </c>
      <c r="DE32" s="635"/>
      <c r="DF32" s="635"/>
      <c r="DG32" s="635"/>
      <c r="DH32" s="635"/>
      <c r="DI32" s="635"/>
      <c r="DJ32" s="635"/>
      <c r="DK32" s="640"/>
      <c r="DL32" s="634" t="s">
        <v>128</v>
      </c>
      <c r="DM32" s="635"/>
      <c r="DN32" s="635"/>
      <c r="DO32" s="635"/>
      <c r="DP32" s="635"/>
      <c r="DQ32" s="635"/>
      <c r="DR32" s="635"/>
      <c r="DS32" s="635"/>
      <c r="DT32" s="635"/>
      <c r="DU32" s="635"/>
      <c r="DV32" s="640"/>
      <c r="DW32" s="628" t="s">
        <v>244</v>
      </c>
      <c r="DX32" s="674"/>
      <c r="DY32" s="674"/>
      <c r="DZ32" s="674"/>
      <c r="EA32" s="674"/>
      <c r="EB32" s="674"/>
      <c r="EC32" s="675"/>
    </row>
    <row r="33" spans="2:133" ht="11.25" customHeight="1">
      <c r="B33" s="631" t="s">
        <v>318</v>
      </c>
      <c r="C33" s="632"/>
      <c r="D33" s="632"/>
      <c r="E33" s="632"/>
      <c r="F33" s="632"/>
      <c r="G33" s="632"/>
      <c r="H33" s="632"/>
      <c r="I33" s="632"/>
      <c r="J33" s="632"/>
      <c r="K33" s="632"/>
      <c r="L33" s="632"/>
      <c r="M33" s="632"/>
      <c r="N33" s="632"/>
      <c r="O33" s="632"/>
      <c r="P33" s="632"/>
      <c r="Q33" s="633"/>
      <c r="R33" s="639">
        <v>401158</v>
      </c>
      <c r="S33" s="635"/>
      <c r="T33" s="635"/>
      <c r="U33" s="635"/>
      <c r="V33" s="635"/>
      <c r="W33" s="635"/>
      <c r="X33" s="635"/>
      <c r="Y33" s="640"/>
      <c r="Z33" s="637">
        <v>5.5</v>
      </c>
      <c r="AA33" s="637"/>
      <c r="AB33" s="637"/>
      <c r="AC33" s="637"/>
      <c r="AD33" s="627" t="s">
        <v>175</v>
      </c>
      <c r="AE33" s="627"/>
      <c r="AF33" s="627"/>
      <c r="AG33" s="627"/>
      <c r="AH33" s="627"/>
      <c r="AI33" s="627"/>
      <c r="AJ33" s="627"/>
      <c r="AK33" s="627"/>
      <c r="AL33" s="628" t="s">
        <v>128</v>
      </c>
      <c r="AM33" s="629"/>
      <c r="AN33" s="629"/>
      <c r="AO33" s="630"/>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56" t="s">
        <v>319</v>
      </c>
      <c r="CE33" s="657"/>
      <c r="CF33" s="657"/>
      <c r="CG33" s="657"/>
      <c r="CH33" s="657"/>
      <c r="CI33" s="657"/>
      <c r="CJ33" s="657"/>
      <c r="CK33" s="657"/>
      <c r="CL33" s="657"/>
      <c r="CM33" s="657"/>
      <c r="CN33" s="657"/>
      <c r="CO33" s="657"/>
      <c r="CP33" s="657"/>
      <c r="CQ33" s="658"/>
      <c r="CR33" s="639">
        <v>3506488</v>
      </c>
      <c r="CS33" s="677"/>
      <c r="CT33" s="677"/>
      <c r="CU33" s="677"/>
      <c r="CV33" s="677"/>
      <c r="CW33" s="677"/>
      <c r="CX33" s="677"/>
      <c r="CY33" s="678"/>
      <c r="CZ33" s="628">
        <v>52</v>
      </c>
      <c r="DA33" s="674"/>
      <c r="DB33" s="674"/>
      <c r="DC33" s="679"/>
      <c r="DD33" s="634">
        <v>2881839</v>
      </c>
      <c r="DE33" s="677"/>
      <c r="DF33" s="677"/>
      <c r="DG33" s="677"/>
      <c r="DH33" s="677"/>
      <c r="DI33" s="677"/>
      <c r="DJ33" s="677"/>
      <c r="DK33" s="678"/>
      <c r="DL33" s="634">
        <v>2552773</v>
      </c>
      <c r="DM33" s="677"/>
      <c r="DN33" s="677"/>
      <c r="DO33" s="677"/>
      <c r="DP33" s="677"/>
      <c r="DQ33" s="677"/>
      <c r="DR33" s="677"/>
      <c r="DS33" s="677"/>
      <c r="DT33" s="677"/>
      <c r="DU33" s="677"/>
      <c r="DV33" s="678"/>
      <c r="DW33" s="628">
        <v>52.4</v>
      </c>
      <c r="DX33" s="674"/>
      <c r="DY33" s="674"/>
      <c r="DZ33" s="674"/>
      <c r="EA33" s="674"/>
      <c r="EB33" s="674"/>
      <c r="EC33" s="675"/>
    </row>
    <row r="34" spans="2:133" ht="11.25" customHeight="1">
      <c r="B34" s="631" t="s">
        <v>320</v>
      </c>
      <c r="C34" s="632"/>
      <c r="D34" s="632"/>
      <c r="E34" s="632"/>
      <c r="F34" s="632"/>
      <c r="G34" s="632"/>
      <c r="H34" s="632"/>
      <c r="I34" s="632"/>
      <c r="J34" s="632"/>
      <c r="K34" s="632"/>
      <c r="L34" s="632"/>
      <c r="M34" s="632"/>
      <c r="N34" s="632"/>
      <c r="O34" s="632"/>
      <c r="P34" s="632"/>
      <c r="Q34" s="633"/>
      <c r="R34" s="639">
        <v>269798</v>
      </c>
      <c r="S34" s="635"/>
      <c r="T34" s="635"/>
      <c r="U34" s="635"/>
      <c r="V34" s="635"/>
      <c r="W34" s="635"/>
      <c r="X34" s="635"/>
      <c r="Y34" s="640"/>
      <c r="Z34" s="637">
        <v>3.7</v>
      </c>
      <c r="AA34" s="637"/>
      <c r="AB34" s="637"/>
      <c r="AC34" s="637"/>
      <c r="AD34" s="627">
        <v>156</v>
      </c>
      <c r="AE34" s="627"/>
      <c r="AF34" s="627"/>
      <c r="AG34" s="627"/>
      <c r="AH34" s="627"/>
      <c r="AI34" s="627"/>
      <c r="AJ34" s="627"/>
      <c r="AK34" s="627"/>
      <c r="AL34" s="628">
        <v>0</v>
      </c>
      <c r="AM34" s="629"/>
      <c r="AN34" s="629"/>
      <c r="AO34" s="630"/>
      <c r="AP34" s="234"/>
      <c r="AQ34" s="617" t="s">
        <v>321</v>
      </c>
      <c r="AR34" s="618"/>
      <c r="AS34" s="618"/>
      <c r="AT34" s="618"/>
      <c r="AU34" s="618"/>
      <c r="AV34" s="618"/>
      <c r="AW34" s="618"/>
      <c r="AX34" s="618"/>
      <c r="AY34" s="618"/>
      <c r="AZ34" s="618"/>
      <c r="BA34" s="618"/>
      <c r="BB34" s="618"/>
      <c r="BC34" s="618"/>
      <c r="BD34" s="618"/>
      <c r="BE34" s="618"/>
      <c r="BF34" s="619"/>
      <c r="BG34" s="617" t="s">
        <v>322</v>
      </c>
      <c r="BH34" s="618"/>
      <c r="BI34" s="618"/>
      <c r="BJ34" s="618"/>
      <c r="BK34" s="618"/>
      <c r="BL34" s="618"/>
      <c r="BM34" s="618"/>
      <c r="BN34" s="618"/>
      <c r="BO34" s="618"/>
      <c r="BP34" s="618"/>
      <c r="BQ34" s="618"/>
      <c r="BR34" s="618"/>
      <c r="BS34" s="618"/>
      <c r="BT34" s="618"/>
      <c r="BU34" s="618"/>
      <c r="BV34" s="618"/>
      <c r="BW34" s="618"/>
      <c r="BX34" s="618"/>
      <c r="BY34" s="618"/>
      <c r="BZ34" s="618"/>
      <c r="CA34" s="618"/>
      <c r="CB34" s="619"/>
      <c r="CD34" s="656" t="s">
        <v>323</v>
      </c>
      <c r="CE34" s="657"/>
      <c r="CF34" s="657"/>
      <c r="CG34" s="657"/>
      <c r="CH34" s="657"/>
      <c r="CI34" s="657"/>
      <c r="CJ34" s="657"/>
      <c r="CK34" s="657"/>
      <c r="CL34" s="657"/>
      <c r="CM34" s="657"/>
      <c r="CN34" s="657"/>
      <c r="CO34" s="657"/>
      <c r="CP34" s="657"/>
      <c r="CQ34" s="658"/>
      <c r="CR34" s="639">
        <v>1612670</v>
      </c>
      <c r="CS34" s="635"/>
      <c r="CT34" s="635"/>
      <c r="CU34" s="635"/>
      <c r="CV34" s="635"/>
      <c r="CW34" s="635"/>
      <c r="CX34" s="635"/>
      <c r="CY34" s="640"/>
      <c r="CZ34" s="628">
        <v>23.9</v>
      </c>
      <c r="DA34" s="674"/>
      <c r="DB34" s="674"/>
      <c r="DC34" s="679"/>
      <c r="DD34" s="634">
        <v>1338653</v>
      </c>
      <c r="DE34" s="635"/>
      <c r="DF34" s="635"/>
      <c r="DG34" s="635"/>
      <c r="DH34" s="635"/>
      <c r="DI34" s="635"/>
      <c r="DJ34" s="635"/>
      <c r="DK34" s="640"/>
      <c r="DL34" s="634">
        <v>1152875</v>
      </c>
      <c r="DM34" s="635"/>
      <c r="DN34" s="635"/>
      <c r="DO34" s="635"/>
      <c r="DP34" s="635"/>
      <c r="DQ34" s="635"/>
      <c r="DR34" s="635"/>
      <c r="DS34" s="635"/>
      <c r="DT34" s="635"/>
      <c r="DU34" s="635"/>
      <c r="DV34" s="640"/>
      <c r="DW34" s="628">
        <v>23.7</v>
      </c>
      <c r="DX34" s="674"/>
      <c r="DY34" s="674"/>
      <c r="DZ34" s="674"/>
      <c r="EA34" s="674"/>
      <c r="EB34" s="674"/>
      <c r="EC34" s="675"/>
    </row>
    <row r="35" spans="2:133" ht="11.25" customHeight="1">
      <c r="B35" s="631" t="s">
        <v>324</v>
      </c>
      <c r="C35" s="632"/>
      <c r="D35" s="632"/>
      <c r="E35" s="632"/>
      <c r="F35" s="632"/>
      <c r="G35" s="632"/>
      <c r="H35" s="632"/>
      <c r="I35" s="632"/>
      <c r="J35" s="632"/>
      <c r="K35" s="632"/>
      <c r="L35" s="632"/>
      <c r="M35" s="632"/>
      <c r="N35" s="632"/>
      <c r="O35" s="632"/>
      <c r="P35" s="632"/>
      <c r="Q35" s="633"/>
      <c r="R35" s="639">
        <v>144900</v>
      </c>
      <c r="S35" s="635"/>
      <c r="T35" s="635"/>
      <c r="U35" s="635"/>
      <c r="V35" s="635"/>
      <c r="W35" s="635"/>
      <c r="X35" s="635"/>
      <c r="Y35" s="640"/>
      <c r="Z35" s="637">
        <v>2</v>
      </c>
      <c r="AA35" s="637"/>
      <c r="AB35" s="637"/>
      <c r="AC35" s="637"/>
      <c r="AD35" s="627" t="s">
        <v>128</v>
      </c>
      <c r="AE35" s="627"/>
      <c r="AF35" s="627"/>
      <c r="AG35" s="627"/>
      <c r="AH35" s="627"/>
      <c r="AI35" s="627"/>
      <c r="AJ35" s="627"/>
      <c r="AK35" s="627"/>
      <c r="AL35" s="628" t="s">
        <v>244</v>
      </c>
      <c r="AM35" s="629"/>
      <c r="AN35" s="629"/>
      <c r="AO35" s="630"/>
      <c r="AP35" s="234"/>
      <c r="AQ35" s="715" t="s">
        <v>325</v>
      </c>
      <c r="AR35" s="716"/>
      <c r="AS35" s="716"/>
      <c r="AT35" s="716"/>
      <c r="AU35" s="716"/>
      <c r="AV35" s="716"/>
      <c r="AW35" s="716"/>
      <c r="AX35" s="716"/>
      <c r="AY35" s="717"/>
      <c r="AZ35" s="647">
        <v>739338</v>
      </c>
      <c r="BA35" s="648"/>
      <c r="BB35" s="648"/>
      <c r="BC35" s="648"/>
      <c r="BD35" s="648"/>
      <c r="BE35" s="648"/>
      <c r="BF35" s="714"/>
      <c r="BG35" s="653" t="s">
        <v>326</v>
      </c>
      <c r="BH35" s="654"/>
      <c r="BI35" s="654"/>
      <c r="BJ35" s="654"/>
      <c r="BK35" s="654"/>
      <c r="BL35" s="654"/>
      <c r="BM35" s="654"/>
      <c r="BN35" s="654"/>
      <c r="BO35" s="654"/>
      <c r="BP35" s="654"/>
      <c r="BQ35" s="654"/>
      <c r="BR35" s="654"/>
      <c r="BS35" s="654"/>
      <c r="BT35" s="654"/>
      <c r="BU35" s="655"/>
      <c r="BV35" s="647">
        <v>26333</v>
      </c>
      <c r="BW35" s="648"/>
      <c r="BX35" s="648"/>
      <c r="BY35" s="648"/>
      <c r="BZ35" s="648"/>
      <c r="CA35" s="648"/>
      <c r="CB35" s="714"/>
      <c r="CD35" s="656" t="s">
        <v>327</v>
      </c>
      <c r="CE35" s="657"/>
      <c r="CF35" s="657"/>
      <c r="CG35" s="657"/>
      <c r="CH35" s="657"/>
      <c r="CI35" s="657"/>
      <c r="CJ35" s="657"/>
      <c r="CK35" s="657"/>
      <c r="CL35" s="657"/>
      <c r="CM35" s="657"/>
      <c r="CN35" s="657"/>
      <c r="CO35" s="657"/>
      <c r="CP35" s="657"/>
      <c r="CQ35" s="658"/>
      <c r="CR35" s="639">
        <v>88402</v>
      </c>
      <c r="CS35" s="677"/>
      <c r="CT35" s="677"/>
      <c r="CU35" s="677"/>
      <c r="CV35" s="677"/>
      <c r="CW35" s="677"/>
      <c r="CX35" s="677"/>
      <c r="CY35" s="678"/>
      <c r="CZ35" s="628">
        <v>1.3</v>
      </c>
      <c r="DA35" s="674"/>
      <c r="DB35" s="674"/>
      <c r="DC35" s="679"/>
      <c r="DD35" s="634">
        <v>60904</v>
      </c>
      <c r="DE35" s="677"/>
      <c r="DF35" s="677"/>
      <c r="DG35" s="677"/>
      <c r="DH35" s="677"/>
      <c r="DI35" s="677"/>
      <c r="DJ35" s="677"/>
      <c r="DK35" s="678"/>
      <c r="DL35" s="634">
        <v>60904</v>
      </c>
      <c r="DM35" s="677"/>
      <c r="DN35" s="677"/>
      <c r="DO35" s="677"/>
      <c r="DP35" s="677"/>
      <c r="DQ35" s="677"/>
      <c r="DR35" s="677"/>
      <c r="DS35" s="677"/>
      <c r="DT35" s="677"/>
      <c r="DU35" s="677"/>
      <c r="DV35" s="678"/>
      <c r="DW35" s="628">
        <v>1.3</v>
      </c>
      <c r="DX35" s="674"/>
      <c r="DY35" s="674"/>
      <c r="DZ35" s="674"/>
      <c r="EA35" s="674"/>
      <c r="EB35" s="674"/>
      <c r="EC35" s="675"/>
    </row>
    <row r="36" spans="2:133" ht="11.25" customHeight="1">
      <c r="B36" s="631" t="s">
        <v>328</v>
      </c>
      <c r="C36" s="632"/>
      <c r="D36" s="632"/>
      <c r="E36" s="632"/>
      <c r="F36" s="632"/>
      <c r="G36" s="632"/>
      <c r="H36" s="632"/>
      <c r="I36" s="632"/>
      <c r="J36" s="632"/>
      <c r="K36" s="632"/>
      <c r="L36" s="632"/>
      <c r="M36" s="632"/>
      <c r="N36" s="632"/>
      <c r="O36" s="632"/>
      <c r="P36" s="632"/>
      <c r="Q36" s="633"/>
      <c r="R36" s="639" t="s">
        <v>128</v>
      </c>
      <c r="S36" s="635"/>
      <c r="T36" s="635"/>
      <c r="U36" s="635"/>
      <c r="V36" s="635"/>
      <c r="W36" s="635"/>
      <c r="X36" s="635"/>
      <c r="Y36" s="640"/>
      <c r="Z36" s="637" t="s">
        <v>128</v>
      </c>
      <c r="AA36" s="637"/>
      <c r="AB36" s="637"/>
      <c r="AC36" s="637"/>
      <c r="AD36" s="627" t="s">
        <v>128</v>
      </c>
      <c r="AE36" s="627"/>
      <c r="AF36" s="627"/>
      <c r="AG36" s="627"/>
      <c r="AH36" s="627"/>
      <c r="AI36" s="627"/>
      <c r="AJ36" s="627"/>
      <c r="AK36" s="627"/>
      <c r="AL36" s="628" t="s">
        <v>128</v>
      </c>
      <c r="AM36" s="629"/>
      <c r="AN36" s="629"/>
      <c r="AO36" s="630"/>
      <c r="AQ36" s="718" t="s">
        <v>329</v>
      </c>
      <c r="AR36" s="719"/>
      <c r="AS36" s="719"/>
      <c r="AT36" s="719"/>
      <c r="AU36" s="719"/>
      <c r="AV36" s="719"/>
      <c r="AW36" s="719"/>
      <c r="AX36" s="719"/>
      <c r="AY36" s="720"/>
      <c r="AZ36" s="639">
        <v>295000</v>
      </c>
      <c r="BA36" s="635"/>
      <c r="BB36" s="635"/>
      <c r="BC36" s="635"/>
      <c r="BD36" s="677"/>
      <c r="BE36" s="677"/>
      <c r="BF36" s="697"/>
      <c r="BG36" s="656" t="s">
        <v>330</v>
      </c>
      <c r="BH36" s="657"/>
      <c r="BI36" s="657"/>
      <c r="BJ36" s="657"/>
      <c r="BK36" s="657"/>
      <c r="BL36" s="657"/>
      <c r="BM36" s="657"/>
      <c r="BN36" s="657"/>
      <c r="BO36" s="657"/>
      <c r="BP36" s="657"/>
      <c r="BQ36" s="657"/>
      <c r="BR36" s="657"/>
      <c r="BS36" s="657"/>
      <c r="BT36" s="657"/>
      <c r="BU36" s="658"/>
      <c r="BV36" s="639">
        <v>20412</v>
      </c>
      <c r="BW36" s="635"/>
      <c r="BX36" s="635"/>
      <c r="BY36" s="635"/>
      <c r="BZ36" s="635"/>
      <c r="CA36" s="635"/>
      <c r="CB36" s="636"/>
      <c r="CD36" s="656" t="s">
        <v>331</v>
      </c>
      <c r="CE36" s="657"/>
      <c r="CF36" s="657"/>
      <c r="CG36" s="657"/>
      <c r="CH36" s="657"/>
      <c r="CI36" s="657"/>
      <c r="CJ36" s="657"/>
      <c r="CK36" s="657"/>
      <c r="CL36" s="657"/>
      <c r="CM36" s="657"/>
      <c r="CN36" s="657"/>
      <c r="CO36" s="657"/>
      <c r="CP36" s="657"/>
      <c r="CQ36" s="658"/>
      <c r="CR36" s="639">
        <v>1177149</v>
      </c>
      <c r="CS36" s="635"/>
      <c r="CT36" s="635"/>
      <c r="CU36" s="635"/>
      <c r="CV36" s="635"/>
      <c r="CW36" s="635"/>
      <c r="CX36" s="635"/>
      <c r="CY36" s="640"/>
      <c r="CZ36" s="628">
        <v>17.5</v>
      </c>
      <c r="DA36" s="674"/>
      <c r="DB36" s="674"/>
      <c r="DC36" s="679"/>
      <c r="DD36" s="634">
        <v>1090070</v>
      </c>
      <c r="DE36" s="635"/>
      <c r="DF36" s="635"/>
      <c r="DG36" s="635"/>
      <c r="DH36" s="635"/>
      <c r="DI36" s="635"/>
      <c r="DJ36" s="635"/>
      <c r="DK36" s="640"/>
      <c r="DL36" s="634">
        <v>981464</v>
      </c>
      <c r="DM36" s="635"/>
      <c r="DN36" s="635"/>
      <c r="DO36" s="635"/>
      <c r="DP36" s="635"/>
      <c r="DQ36" s="635"/>
      <c r="DR36" s="635"/>
      <c r="DS36" s="635"/>
      <c r="DT36" s="635"/>
      <c r="DU36" s="635"/>
      <c r="DV36" s="640"/>
      <c r="DW36" s="628">
        <v>20.2</v>
      </c>
      <c r="DX36" s="674"/>
      <c r="DY36" s="674"/>
      <c r="DZ36" s="674"/>
      <c r="EA36" s="674"/>
      <c r="EB36" s="674"/>
      <c r="EC36" s="675"/>
    </row>
    <row r="37" spans="2:133" ht="11.25" customHeight="1">
      <c r="B37" s="631" t="s">
        <v>332</v>
      </c>
      <c r="C37" s="632"/>
      <c r="D37" s="632"/>
      <c r="E37" s="632"/>
      <c r="F37" s="632"/>
      <c r="G37" s="632"/>
      <c r="H37" s="632"/>
      <c r="I37" s="632"/>
      <c r="J37" s="632"/>
      <c r="K37" s="632"/>
      <c r="L37" s="632"/>
      <c r="M37" s="632"/>
      <c r="N37" s="632"/>
      <c r="O37" s="632"/>
      <c r="P37" s="632"/>
      <c r="Q37" s="633"/>
      <c r="R37" s="639" t="s">
        <v>128</v>
      </c>
      <c r="S37" s="635"/>
      <c r="T37" s="635"/>
      <c r="U37" s="635"/>
      <c r="V37" s="635"/>
      <c r="W37" s="635"/>
      <c r="X37" s="635"/>
      <c r="Y37" s="640"/>
      <c r="Z37" s="637" t="s">
        <v>244</v>
      </c>
      <c r="AA37" s="637"/>
      <c r="AB37" s="637"/>
      <c r="AC37" s="637"/>
      <c r="AD37" s="627" t="s">
        <v>128</v>
      </c>
      <c r="AE37" s="627"/>
      <c r="AF37" s="627"/>
      <c r="AG37" s="627"/>
      <c r="AH37" s="627"/>
      <c r="AI37" s="627"/>
      <c r="AJ37" s="627"/>
      <c r="AK37" s="627"/>
      <c r="AL37" s="628" t="s">
        <v>175</v>
      </c>
      <c r="AM37" s="629"/>
      <c r="AN37" s="629"/>
      <c r="AO37" s="630"/>
      <c r="AQ37" s="718" t="s">
        <v>333</v>
      </c>
      <c r="AR37" s="719"/>
      <c r="AS37" s="719"/>
      <c r="AT37" s="719"/>
      <c r="AU37" s="719"/>
      <c r="AV37" s="719"/>
      <c r="AW37" s="719"/>
      <c r="AX37" s="719"/>
      <c r="AY37" s="720"/>
      <c r="AZ37" s="639">
        <v>2086</v>
      </c>
      <c r="BA37" s="635"/>
      <c r="BB37" s="635"/>
      <c r="BC37" s="635"/>
      <c r="BD37" s="677"/>
      <c r="BE37" s="677"/>
      <c r="BF37" s="697"/>
      <c r="BG37" s="656" t="s">
        <v>334</v>
      </c>
      <c r="BH37" s="657"/>
      <c r="BI37" s="657"/>
      <c r="BJ37" s="657"/>
      <c r="BK37" s="657"/>
      <c r="BL37" s="657"/>
      <c r="BM37" s="657"/>
      <c r="BN37" s="657"/>
      <c r="BO37" s="657"/>
      <c r="BP37" s="657"/>
      <c r="BQ37" s="657"/>
      <c r="BR37" s="657"/>
      <c r="BS37" s="657"/>
      <c r="BT37" s="657"/>
      <c r="BU37" s="658"/>
      <c r="BV37" s="639">
        <v>1524</v>
      </c>
      <c r="BW37" s="635"/>
      <c r="BX37" s="635"/>
      <c r="BY37" s="635"/>
      <c r="BZ37" s="635"/>
      <c r="CA37" s="635"/>
      <c r="CB37" s="636"/>
      <c r="CD37" s="656" t="s">
        <v>335</v>
      </c>
      <c r="CE37" s="657"/>
      <c r="CF37" s="657"/>
      <c r="CG37" s="657"/>
      <c r="CH37" s="657"/>
      <c r="CI37" s="657"/>
      <c r="CJ37" s="657"/>
      <c r="CK37" s="657"/>
      <c r="CL37" s="657"/>
      <c r="CM37" s="657"/>
      <c r="CN37" s="657"/>
      <c r="CO37" s="657"/>
      <c r="CP37" s="657"/>
      <c r="CQ37" s="658"/>
      <c r="CR37" s="639">
        <v>470728</v>
      </c>
      <c r="CS37" s="677"/>
      <c r="CT37" s="677"/>
      <c r="CU37" s="677"/>
      <c r="CV37" s="677"/>
      <c r="CW37" s="677"/>
      <c r="CX37" s="677"/>
      <c r="CY37" s="678"/>
      <c r="CZ37" s="628">
        <v>7</v>
      </c>
      <c r="DA37" s="674"/>
      <c r="DB37" s="674"/>
      <c r="DC37" s="679"/>
      <c r="DD37" s="634">
        <v>463593</v>
      </c>
      <c r="DE37" s="677"/>
      <c r="DF37" s="677"/>
      <c r="DG37" s="677"/>
      <c r="DH37" s="677"/>
      <c r="DI37" s="677"/>
      <c r="DJ37" s="677"/>
      <c r="DK37" s="678"/>
      <c r="DL37" s="634">
        <v>463593</v>
      </c>
      <c r="DM37" s="677"/>
      <c r="DN37" s="677"/>
      <c r="DO37" s="677"/>
      <c r="DP37" s="677"/>
      <c r="DQ37" s="677"/>
      <c r="DR37" s="677"/>
      <c r="DS37" s="677"/>
      <c r="DT37" s="677"/>
      <c r="DU37" s="677"/>
      <c r="DV37" s="678"/>
      <c r="DW37" s="628">
        <v>9.5</v>
      </c>
      <c r="DX37" s="674"/>
      <c r="DY37" s="674"/>
      <c r="DZ37" s="674"/>
      <c r="EA37" s="674"/>
      <c r="EB37" s="674"/>
      <c r="EC37" s="675"/>
    </row>
    <row r="38" spans="2:133" ht="11.25" customHeight="1">
      <c r="B38" s="684" t="s">
        <v>336</v>
      </c>
      <c r="C38" s="685"/>
      <c r="D38" s="685"/>
      <c r="E38" s="685"/>
      <c r="F38" s="685"/>
      <c r="G38" s="685"/>
      <c r="H38" s="685"/>
      <c r="I38" s="685"/>
      <c r="J38" s="685"/>
      <c r="K38" s="685"/>
      <c r="L38" s="685"/>
      <c r="M38" s="685"/>
      <c r="N38" s="685"/>
      <c r="O38" s="685"/>
      <c r="P38" s="685"/>
      <c r="Q38" s="686"/>
      <c r="R38" s="721">
        <v>7240996</v>
      </c>
      <c r="S38" s="722"/>
      <c r="T38" s="722"/>
      <c r="U38" s="722"/>
      <c r="V38" s="722"/>
      <c r="W38" s="722"/>
      <c r="X38" s="722"/>
      <c r="Y38" s="723"/>
      <c r="Z38" s="724">
        <v>100</v>
      </c>
      <c r="AA38" s="724"/>
      <c r="AB38" s="724"/>
      <c r="AC38" s="724"/>
      <c r="AD38" s="725">
        <v>4868823</v>
      </c>
      <c r="AE38" s="725"/>
      <c r="AF38" s="725"/>
      <c r="AG38" s="725"/>
      <c r="AH38" s="725"/>
      <c r="AI38" s="725"/>
      <c r="AJ38" s="725"/>
      <c r="AK38" s="725"/>
      <c r="AL38" s="726">
        <v>100</v>
      </c>
      <c r="AM38" s="712"/>
      <c r="AN38" s="712"/>
      <c r="AO38" s="727"/>
      <c r="AQ38" s="718" t="s">
        <v>337</v>
      </c>
      <c r="AR38" s="719"/>
      <c r="AS38" s="719"/>
      <c r="AT38" s="719"/>
      <c r="AU38" s="719"/>
      <c r="AV38" s="719"/>
      <c r="AW38" s="719"/>
      <c r="AX38" s="719"/>
      <c r="AY38" s="720"/>
      <c r="AZ38" s="639" t="s">
        <v>128</v>
      </c>
      <c r="BA38" s="635"/>
      <c r="BB38" s="635"/>
      <c r="BC38" s="635"/>
      <c r="BD38" s="677"/>
      <c r="BE38" s="677"/>
      <c r="BF38" s="697"/>
      <c r="BG38" s="656" t="s">
        <v>338</v>
      </c>
      <c r="BH38" s="657"/>
      <c r="BI38" s="657"/>
      <c r="BJ38" s="657"/>
      <c r="BK38" s="657"/>
      <c r="BL38" s="657"/>
      <c r="BM38" s="657"/>
      <c r="BN38" s="657"/>
      <c r="BO38" s="657"/>
      <c r="BP38" s="657"/>
      <c r="BQ38" s="657"/>
      <c r="BR38" s="657"/>
      <c r="BS38" s="657"/>
      <c r="BT38" s="657"/>
      <c r="BU38" s="658"/>
      <c r="BV38" s="639">
        <v>2548</v>
      </c>
      <c r="BW38" s="635"/>
      <c r="BX38" s="635"/>
      <c r="BY38" s="635"/>
      <c r="BZ38" s="635"/>
      <c r="CA38" s="635"/>
      <c r="CB38" s="636"/>
      <c r="CD38" s="656" t="s">
        <v>339</v>
      </c>
      <c r="CE38" s="657"/>
      <c r="CF38" s="657"/>
      <c r="CG38" s="657"/>
      <c r="CH38" s="657"/>
      <c r="CI38" s="657"/>
      <c r="CJ38" s="657"/>
      <c r="CK38" s="657"/>
      <c r="CL38" s="657"/>
      <c r="CM38" s="657"/>
      <c r="CN38" s="657"/>
      <c r="CO38" s="657"/>
      <c r="CP38" s="657"/>
      <c r="CQ38" s="658"/>
      <c r="CR38" s="639">
        <v>442252</v>
      </c>
      <c r="CS38" s="635"/>
      <c r="CT38" s="635"/>
      <c r="CU38" s="635"/>
      <c r="CV38" s="635"/>
      <c r="CW38" s="635"/>
      <c r="CX38" s="635"/>
      <c r="CY38" s="640"/>
      <c r="CZ38" s="628">
        <v>6.6</v>
      </c>
      <c r="DA38" s="674"/>
      <c r="DB38" s="674"/>
      <c r="DC38" s="679"/>
      <c r="DD38" s="634">
        <v>366240</v>
      </c>
      <c r="DE38" s="635"/>
      <c r="DF38" s="635"/>
      <c r="DG38" s="635"/>
      <c r="DH38" s="635"/>
      <c r="DI38" s="635"/>
      <c r="DJ38" s="635"/>
      <c r="DK38" s="640"/>
      <c r="DL38" s="634">
        <v>356398</v>
      </c>
      <c r="DM38" s="635"/>
      <c r="DN38" s="635"/>
      <c r="DO38" s="635"/>
      <c r="DP38" s="635"/>
      <c r="DQ38" s="635"/>
      <c r="DR38" s="635"/>
      <c r="DS38" s="635"/>
      <c r="DT38" s="635"/>
      <c r="DU38" s="635"/>
      <c r="DV38" s="640"/>
      <c r="DW38" s="628">
        <v>7.3</v>
      </c>
      <c r="DX38" s="674"/>
      <c r="DY38" s="674"/>
      <c r="DZ38" s="674"/>
      <c r="EA38" s="674"/>
      <c r="EB38" s="674"/>
      <c r="EC38" s="675"/>
    </row>
    <row r="39" spans="2:133" ht="11.25" customHeight="1">
      <c r="AQ39" s="718" t="s">
        <v>340</v>
      </c>
      <c r="AR39" s="719"/>
      <c r="AS39" s="719"/>
      <c r="AT39" s="719"/>
      <c r="AU39" s="719"/>
      <c r="AV39" s="719"/>
      <c r="AW39" s="719"/>
      <c r="AX39" s="719"/>
      <c r="AY39" s="720"/>
      <c r="AZ39" s="639" t="s">
        <v>244</v>
      </c>
      <c r="BA39" s="635"/>
      <c r="BB39" s="635"/>
      <c r="BC39" s="635"/>
      <c r="BD39" s="677"/>
      <c r="BE39" s="677"/>
      <c r="BF39" s="697"/>
      <c r="BG39" s="732" t="s">
        <v>341</v>
      </c>
      <c r="BH39" s="733"/>
      <c r="BI39" s="733"/>
      <c r="BJ39" s="733"/>
      <c r="BK39" s="733"/>
      <c r="BL39" s="235"/>
      <c r="BM39" s="657" t="s">
        <v>342</v>
      </c>
      <c r="BN39" s="657"/>
      <c r="BO39" s="657"/>
      <c r="BP39" s="657"/>
      <c r="BQ39" s="657"/>
      <c r="BR39" s="657"/>
      <c r="BS39" s="657"/>
      <c r="BT39" s="657"/>
      <c r="BU39" s="658"/>
      <c r="BV39" s="639">
        <v>104</v>
      </c>
      <c r="BW39" s="635"/>
      <c r="BX39" s="635"/>
      <c r="BY39" s="635"/>
      <c r="BZ39" s="635"/>
      <c r="CA39" s="635"/>
      <c r="CB39" s="636"/>
      <c r="CD39" s="656" t="s">
        <v>343</v>
      </c>
      <c r="CE39" s="657"/>
      <c r="CF39" s="657"/>
      <c r="CG39" s="657"/>
      <c r="CH39" s="657"/>
      <c r="CI39" s="657"/>
      <c r="CJ39" s="657"/>
      <c r="CK39" s="657"/>
      <c r="CL39" s="657"/>
      <c r="CM39" s="657"/>
      <c r="CN39" s="657"/>
      <c r="CO39" s="657"/>
      <c r="CP39" s="657"/>
      <c r="CQ39" s="658"/>
      <c r="CR39" s="639">
        <v>84798</v>
      </c>
      <c r="CS39" s="677"/>
      <c r="CT39" s="677"/>
      <c r="CU39" s="677"/>
      <c r="CV39" s="677"/>
      <c r="CW39" s="677"/>
      <c r="CX39" s="677"/>
      <c r="CY39" s="678"/>
      <c r="CZ39" s="628">
        <v>1.3</v>
      </c>
      <c r="DA39" s="674"/>
      <c r="DB39" s="674"/>
      <c r="DC39" s="679"/>
      <c r="DD39" s="634">
        <v>24310</v>
      </c>
      <c r="DE39" s="677"/>
      <c r="DF39" s="677"/>
      <c r="DG39" s="677"/>
      <c r="DH39" s="677"/>
      <c r="DI39" s="677"/>
      <c r="DJ39" s="677"/>
      <c r="DK39" s="678"/>
      <c r="DL39" s="634" t="s">
        <v>128</v>
      </c>
      <c r="DM39" s="677"/>
      <c r="DN39" s="677"/>
      <c r="DO39" s="677"/>
      <c r="DP39" s="677"/>
      <c r="DQ39" s="677"/>
      <c r="DR39" s="677"/>
      <c r="DS39" s="677"/>
      <c r="DT39" s="677"/>
      <c r="DU39" s="677"/>
      <c r="DV39" s="678"/>
      <c r="DW39" s="628" t="s">
        <v>244</v>
      </c>
      <c r="DX39" s="674"/>
      <c r="DY39" s="674"/>
      <c r="DZ39" s="674"/>
      <c r="EA39" s="674"/>
      <c r="EB39" s="674"/>
      <c r="EC39" s="675"/>
    </row>
    <row r="40" spans="2:133" ht="11.25" customHeight="1">
      <c r="AQ40" s="718" t="s">
        <v>344</v>
      </c>
      <c r="AR40" s="719"/>
      <c r="AS40" s="719"/>
      <c r="AT40" s="719"/>
      <c r="AU40" s="719"/>
      <c r="AV40" s="719"/>
      <c r="AW40" s="719"/>
      <c r="AX40" s="719"/>
      <c r="AY40" s="720"/>
      <c r="AZ40" s="639">
        <v>133781</v>
      </c>
      <c r="BA40" s="635"/>
      <c r="BB40" s="635"/>
      <c r="BC40" s="635"/>
      <c r="BD40" s="677"/>
      <c r="BE40" s="677"/>
      <c r="BF40" s="697"/>
      <c r="BG40" s="732"/>
      <c r="BH40" s="733"/>
      <c r="BI40" s="733"/>
      <c r="BJ40" s="733"/>
      <c r="BK40" s="733"/>
      <c r="BL40" s="235"/>
      <c r="BM40" s="657" t="s">
        <v>345</v>
      </c>
      <c r="BN40" s="657"/>
      <c r="BO40" s="657"/>
      <c r="BP40" s="657"/>
      <c r="BQ40" s="657"/>
      <c r="BR40" s="657"/>
      <c r="BS40" s="657"/>
      <c r="BT40" s="657"/>
      <c r="BU40" s="658"/>
      <c r="BV40" s="639" t="s">
        <v>244</v>
      </c>
      <c r="BW40" s="635"/>
      <c r="BX40" s="635"/>
      <c r="BY40" s="635"/>
      <c r="BZ40" s="635"/>
      <c r="CA40" s="635"/>
      <c r="CB40" s="636"/>
      <c r="CD40" s="656" t="s">
        <v>346</v>
      </c>
      <c r="CE40" s="657"/>
      <c r="CF40" s="657"/>
      <c r="CG40" s="657"/>
      <c r="CH40" s="657"/>
      <c r="CI40" s="657"/>
      <c r="CJ40" s="657"/>
      <c r="CK40" s="657"/>
      <c r="CL40" s="657"/>
      <c r="CM40" s="657"/>
      <c r="CN40" s="657"/>
      <c r="CO40" s="657"/>
      <c r="CP40" s="657"/>
      <c r="CQ40" s="658"/>
      <c r="CR40" s="639">
        <v>101217</v>
      </c>
      <c r="CS40" s="635"/>
      <c r="CT40" s="635"/>
      <c r="CU40" s="635"/>
      <c r="CV40" s="635"/>
      <c r="CW40" s="635"/>
      <c r="CX40" s="635"/>
      <c r="CY40" s="640"/>
      <c r="CZ40" s="628">
        <v>1.5</v>
      </c>
      <c r="DA40" s="674"/>
      <c r="DB40" s="674"/>
      <c r="DC40" s="679"/>
      <c r="DD40" s="634">
        <v>1662</v>
      </c>
      <c r="DE40" s="635"/>
      <c r="DF40" s="635"/>
      <c r="DG40" s="635"/>
      <c r="DH40" s="635"/>
      <c r="DI40" s="635"/>
      <c r="DJ40" s="635"/>
      <c r="DK40" s="640"/>
      <c r="DL40" s="634">
        <v>1132</v>
      </c>
      <c r="DM40" s="635"/>
      <c r="DN40" s="635"/>
      <c r="DO40" s="635"/>
      <c r="DP40" s="635"/>
      <c r="DQ40" s="635"/>
      <c r="DR40" s="635"/>
      <c r="DS40" s="635"/>
      <c r="DT40" s="635"/>
      <c r="DU40" s="635"/>
      <c r="DV40" s="640"/>
      <c r="DW40" s="628">
        <v>0</v>
      </c>
      <c r="DX40" s="674"/>
      <c r="DY40" s="674"/>
      <c r="DZ40" s="674"/>
      <c r="EA40" s="674"/>
      <c r="EB40" s="674"/>
      <c r="EC40" s="675"/>
    </row>
    <row r="41" spans="2:133" ht="11.25" customHeight="1">
      <c r="AQ41" s="728" t="s">
        <v>347</v>
      </c>
      <c r="AR41" s="729"/>
      <c r="AS41" s="729"/>
      <c r="AT41" s="729"/>
      <c r="AU41" s="729"/>
      <c r="AV41" s="729"/>
      <c r="AW41" s="729"/>
      <c r="AX41" s="729"/>
      <c r="AY41" s="730"/>
      <c r="AZ41" s="721">
        <v>308471</v>
      </c>
      <c r="BA41" s="722"/>
      <c r="BB41" s="722"/>
      <c r="BC41" s="722"/>
      <c r="BD41" s="711"/>
      <c r="BE41" s="711"/>
      <c r="BF41" s="713"/>
      <c r="BG41" s="734"/>
      <c r="BH41" s="735"/>
      <c r="BI41" s="735"/>
      <c r="BJ41" s="735"/>
      <c r="BK41" s="735"/>
      <c r="BL41" s="236"/>
      <c r="BM41" s="669" t="s">
        <v>348</v>
      </c>
      <c r="BN41" s="669"/>
      <c r="BO41" s="669"/>
      <c r="BP41" s="669"/>
      <c r="BQ41" s="669"/>
      <c r="BR41" s="669"/>
      <c r="BS41" s="669"/>
      <c r="BT41" s="669"/>
      <c r="BU41" s="670"/>
      <c r="BV41" s="721">
        <v>350</v>
      </c>
      <c r="BW41" s="722"/>
      <c r="BX41" s="722"/>
      <c r="BY41" s="722"/>
      <c r="BZ41" s="722"/>
      <c r="CA41" s="722"/>
      <c r="CB41" s="731"/>
      <c r="CD41" s="656" t="s">
        <v>349</v>
      </c>
      <c r="CE41" s="657"/>
      <c r="CF41" s="657"/>
      <c r="CG41" s="657"/>
      <c r="CH41" s="657"/>
      <c r="CI41" s="657"/>
      <c r="CJ41" s="657"/>
      <c r="CK41" s="657"/>
      <c r="CL41" s="657"/>
      <c r="CM41" s="657"/>
      <c r="CN41" s="657"/>
      <c r="CO41" s="657"/>
      <c r="CP41" s="657"/>
      <c r="CQ41" s="658"/>
      <c r="CR41" s="639" t="s">
        <v>244</v>
      </c>
      <c r="CS41" s="677"/>
      <c r="CT41" s="677"/>
      <c r="CU41" s="677"/>
      <c r="CV41" s="677"/>
      <c r="CW41" s="677"/>
      <c r="CX41" s="677"/>
      <c r="CY41" s="678"/>
      <c r="CZ41" s="628" t="s">
        <v>244</v>
      </c>
      <c r="DA41" s="674"/>
      <c r="DB41" s="674"/>
      <c r="DC41" s="679"/>
      <c r="DD41" s="634" t="s">
        <v>128</v>
      </c>
      <c r="DE41" s="677"/>
      <c r="DF41" s="677"/>
      <c r="DG41" s="677"/>
      <c r="DH41" s="677"/>
      <c r="DI41" s="677"/>
      <c r="DJ41" s="677"/>
      <c r="DK41" s="678"/>
      <c r="DL41" s="739"/>
      <c r="DM41" s="740"/>
      <c r="DN41" s="740"/>
      <c r="DO41" s="740"/>
      <c r="DP41" s="740"/>
      <c r="DQ41" s="740"/>
      <c r="DR41" s="740"/>
      <c r="DS41" s="740"/>
      <c r="DT41" s="740"/>
      <c r="DU41" s="740"/>
      <c r="DV41" s="741"/>
      <c r="DW41" s="736"/>
      <c r="DX41" s="737"/>
      <c r="DY41" s="737"/>
      <c r="DZ41" s="737"/>
      <c r="EA41" s="737"/>
      <c r="EB41" s="737"/>
      <c r="EC41" s="738"/>
    </row>
    <row r="42" spans="2:133" ht="11.25" customHeight="1">
      <c r="B42" s="229" t="s">
        <v>350</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31" t="s">
        <v>351</v>
      </c>
      <c r="CE42" s="632"/>
      <c r="CF42" s="632"/>
      <c r="CG42" s="632"/>
      <c r="CH42" s="632"/>
      <c r="CI42" s="632"/>
      <c r="CJ42" s="632"/>
      <c r="CK42" s="632"/>
      <c r="CL42" s="632"/>
      <c r="CM42" s="632"/>
      <c r="CN42" s="632"/>
      <c r="CO42" s="632"/>
      <c r="CP42" s="632"/>
      <c r="CQ42" s="633"/>
      <c r="CR42" s="639">
        <v>385885</v>
      </c>
      <c r="CS42" s="635"/>
      <c r="CT42" s="635"/>
      <c r="CU42" s="635"/>
      <c r="CV42" s="635"/>
      <c r="CW42" s="635"/>
      <c r="CX42" s="635"/>
      <c r="CY42" s="640"/>
      <c r="CZ42" s="628">
        <v>5.7</v>
      </c>
      <c r="DA42" s="629"/>
      <c r="DB42" s="629"/>
      <c r="DC42" s="742"/>
      <c r="DD42" s="634">
        <v>148745</v>
      </c>
      <c r="DE42" s="635"/>
      <c r="DF42" s="635"/>
      <c r="DG42" s="635"/>
      <c r="DH42" s="635"/>
      <c r="DI42" s="635"/>
      <c r="DJ42" s="635"/>
      <c r="DK42" s="640"/>
      <c r="DL42" s="739"/>
      <c r="DM42" s="740"/>
      <c r="DN42" s="740"/>
      <c r="DO42" s="740"/>
      <c r="DP42" s="740"/>
      <c r="DQ42" s="740"/>
      <c r="DR42" s="740"/>
      <c r="DS42" s="740"/>
      <c r="DT42" s="740"/>
      <c r="DU42" s="740"/>
      <c r="DV42" s="741"/>
      <c r="DW42" s="736"/>
      <c r="DX42" s="737"/>
      <c r="DY42" s="737"/>
      <c r="DZ42" s="737"/>
      <c r="EA42" s="737"/>
      <c r="EB42" s="737"/>
      <c r="EC42" s="738"/>
    </row>
    <row r="43" spans="2:133" ht="11.25" customHeight="1">
      <c r="B43" s="239" t="s">
        <v>352</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31" t="s">
        <v>353</v>
      </c>
      <c r="CE43" s="632"/>
      <c r="CF43" s="632"/>
      <c r="CG43" s="632"/>
      <c r="CH43" s="632"/>
      <c r="CI43" s="632"/>
      <c r="CJ43" s="632"/>
      <c r="CK43" s="632"/>
      <c r="CL43" s="632"/>
      <c r="CM43" s="632"/>
      <c r="CN43" s="632"/>
      <c r="CO43" s="632"/>
      <c r="CP43" s="632"/>
      <c r="CQ43" s="633"/>
      <c r="CR43" s="639">
        <v>27602</v>
      </c>
      <c r="CS43" s="677"/>
      <c r="CT43" s="677"/>
      <c r="CU43" s="677"/>
      <c r="CV43" s="677"/>
      <c r="CW43" s="677"/>
      <c r="CX43" s="677"/>
      <c r="CY43" s="678"/>
      <c r="CZ43" s="628">
        <v>0.4</v>
      </c>
      <c r="DA43" s="674"/>
      <c r="DB43" s="674"/>
      <c r="DC43" s="679"/>
      <c r="DD43" s="634">
        <v>27602</v>
      </c>
      <c r="DE43" s="677"/>
      <c r="DF43" s="677"/>
      <c r="DG43" s="677"/>
      <c r="DH43" s="677"/>
      <c r="DI43" s="677"/>
      <c r="DJ43" s="677"/>
      <c r="DK43" s="678"/>
      <c r="DL43" s="739"/>
      <c r="DM43" s="740"/>
      <c r="DN43" s="740"/>
      <c r="DO43" s="740"/>
      <c r="DP43" s="740"/>
      <c r="DQ43" s="740"/>
      <c r="DR43" s="740"/>
      <c r="DS43" s="740"/>
      <c r="DT43" s="740"/>
      <c r="DU43" s="740"/>
      <c r="DV43" s="741"/>
      <c r="DW43" s="736"/>
      <c r="DX43" s="737"/>
      <c r="DY43" s="737"/>
      <c r="DZ43" s="737"/>
      <c r="EA43" s="737"/>
      <c r="EB43" s="737"/>
      <c r="EC43" s="738"/>
    </row>
    <row r="44" spans="2:133" ht="11.25" customHeight="1">
      <c r="B44" s="240" t="s">
        <v>354</v>
      </c>
      <c r="CD44" s="743" t="s">
        <v>306</v>
      </c>
      <c r="CE44" s="744"/>
      <c r="CF44" s="631" t="s">
        <v>355</v>
      </c>
      <c r="CG44" s="632"/>
      <c r="CH44" s="632"/>
      <c r="CI44" s="632"/>
      <c r="CJ44" s="632"/>
      <c r="CK44" s="632"/>
      <c r="CL44" s="632"/>
      <c r="CM44" s="632"/>
      <c r="CN44" s="632"/>
      <c r="CO44" s="632"/>
      <c r="CP44" s="632"/>
      <c r="CQ44" s="633"/>
      <c r="CR44" s="639">
        <v>385885</v>
      </c>
      <c r="CS44" s="635"/>
      <c r="CT44" s="635"/>
      <c r="CU44" s="635"/>
      <c r="CV44" s="635"/>
      <c r="CW44" s="635"/>
      <c r="CX44" s="635"/>
      <c r="CY44" s="640"/>
      <c r="CZ44" s="628">
        <v>5.7</v>
      </c>
      <c r="DA44" s="629"/>
      <c r="DB44" s="629"/>
      <c r="DC44" s="742"/>
      <c r="DD44" s="634">
        <v>148745</v>
      </c>
      <c r="DE44" s="635"/>
      <c r="DF44" s="635"/>
      <c r="DG44" s="635"/>
      <c r="DH44" s="635"/>
      <c r="DI44" s="635"/>
      <c r="DJ44" s="635"/>
      <c r="DK44" s="640"/>
      <c r="DL44" s="739"/>
      <c r="DM44" s="740"/>
      <c r="DN44" s="740"/>
      <c r="DO44" s="740"/>
      <c r="DP44" s="740"/>
      <c r="DQ44" s="740"/>
      <c r="DR44" s="740"/>
      <c r="DS44" s="740"/>
      <c r="DT44" s="740"/>
      <c r="DU44" s="740"/>
      <c r="DV44" s="741"/>
      <c r="DW44" s="736"/>
      <c r="DX44" s="737"/>
      <c r="DY44" s="737"/>
      <c r="DZ44" s="737"/>
      <c r="EA44" s="737"/>
      <c r="EB44" s="737"/>
      <c r="EC44" s="738"/>
    </row>
    <row r="45" spans="2:133" ht="11.25" customHeight="1">
      <c r="CD45" s="745"/>
      <c r="CE45" s="746"/>
      <c r="CF45" s="631" t="s">
        <v>356</v>
      </c>
      <c r="CG45" s="632"/>
      <c r="CH45" s="632"/>
      <c r="CI45" s="632"/>
      <c r="CJ45" s="632"/>
      <c r="CK45" s="632"/>
      <c r="CL45" s="632"/>
      <c r="CM45" s="632"/>
      <c r="CN45" s="632"/>
      <c r="CO45" s="632"/>
      <c r="CP45" s="632"/>
      <c r="CQ45" s="633"/>
      <c r="CR45" s="639">
        <v>99561</v>
      </c>
      <c r="CS45" s="677"/>
      <c r="CT45" s="677"/>
      <c r="CU45" s="677"/>
      <c r="CV45" s="677"/>
      <c r="CW45" s="677"/>
      <c r="CX45" s="677"/>
      <c r="CY45" s="678"/>
      <c r="CZ45" s="628">
        <v>1.5</v>
      </c>
      <c r="DA45" s="674"/>
      <c r="DB45" s="674"/>
      <c r="DC45" s="679"/>
      <c r="DD45" s="634">
        <v>14953</v>
      </c>
      <c r="DE45" s="677"/>
      <c r="DF45" s="677"/>
      <c r="DG45" s="677"/>
      <c r="DH45" s="677"/>
      <c r="DI45" s="677"/>
      <c r="DJ45" s="677"/>
      <c r="DK45" s="678"/>
      <c r="DL45" s="739"/>
      <c r="DM45" s="740"/>
      <c r="DN45" s="740"/>
      <c r="DO45" s="740"/>
      <c r="DP45" s="740"/>
      <c r="DQ45" s="740"/>
      <c r="DR45" s="740"/>
      <c r="DS45" s="740"/>
      <c r="DT45" s="740"/>
      <c r="DU45" s="740"/>
      <c r="DV45" s="741"/>
      <c r="DW45" s="736"/>
      <c r="DX45" s="737"/>
      <c r="DY45" s="737"/>
      <c r="DZ45" s="737"/>
      <c r="EA45" s="737"/>
      <c r="EB45" s="737"/>
      <c r="EC45" s="738"/>
    </row>
    <row r="46" spans="2:133" ht="11.25" customHeight="1">
      <c r="CD46" s="745"/>
      <c r="CE46" s="746"/>
      <c r="CF46" s="631" t="s">
        <v>357</v>
      </c>
      <c r="CG46" s="632"/>
      <c r="CH46" s="632"/>
      <c r="CI46" s="632"/>
      <c r="CJ46" s="632"/>
      <c r="CK46" s="632"/>
      <c r="CL46" s="632"/>
      <c r="CM46" s="632"/>
      <c r="CN46" s="632"/>
      <c r="CO46" s="632"/>
      <c r="CP46" s="632"/>
      <c r="CQ46" s="633"/>
      <c r="CR46" s="639">
        <v>280996</v>
      </c>
      <c r="CS46" s="635"/>
      <c r="CT46" s="635"/>
      <c r="CU46" s="635"/>
      <c r="CV46" s="635"/>
      <c r="CW46" s="635"/>
      <c r="CX46" s="635"/>
      <c r="CY46" s="640"/>
      <c r="CZ46" s="628">
        <v>4.2</v>
      </c>
      <c r="DA46" s="629"/>
      <c r="DB46" s="629"/>
      <c r="DC46" s="742"/>
      <c r="DD46" s="634">
        <v>128464</v>
      </c>
      <c r="DE46" s="635"/>
      <c r="DF46" s="635"/>
      <c r="DG46" s="635"/>
      <c r="DH46" s="635"/>
      <c r="DI46" s="635"/>
      <c r="DJ46" s="635"/>
      <c r="DK46" s="640"/>
      <c r="DL46" s="739"/>
      <c r="DM46" s="740"/>
      <c r="DN46" s="740"/>
      <c r="DO46" s="740"/>
      <c r="DP46" s="740"/>
      <c r="DQ46" s="740"/>
      <c r="DR46" s="740"/>
      <c r="DS46" s="740"/>
      <c r="DT46" s="740"/>
      <c r="DU46" s="740"/>
      <c r="DV46" s="741"/>
      <c r="DW46" s="736"/>
      <c r="DX46" s="737"/>
      <c r="DY46" s="737"/>
      <c r="DZ46" s="737"/>
      <c r="EA46" s="737"/>
      <c r="EB46" s="737"/>
      <c r="EC46" s="738"/>
    </row>
    <row r="47" spans="2:133" ht="11.25" customHeight="1">
      <c r="CD47" s="745"/>
      <c r="CE47" s="746"/>
      <c r="CF47" s="631" t="s">
        <v>358</v>
      </c>
      <c r="CG47" s="632"/>
      <c r="CH47" s="632"/>
      <c r="CI47" s="632"/>
      <c r="CJ47" s="632"/>
      <c r="CK47" s="632"/>
      <c r="CL47" s="632"/>
      <c r="CM47" s="632"/>
      <c r="CN47" s="632"/>
      <c r="CO47" s="632"/>
      <c r="CP47" s="632"/>
      <c r="CQ47" s="633"/>
      <c r="CR47" s="639" t="s">
        <v>128</v>
      </c>
      <c r="CS47" s="677"/>
      <c r="CT47" s="677"/>
      <c r="CU47" s="677"/>
      <c r="CV47" s="677"/>
      <c r="CW47" s="677"/>
      <c r="CX47" s="677"/>
      <c r="CY47" s="678"/>
      <c r="CZ47" s="628" t="s">
        <v>244</v>
      </c>
      <c r="DA47" s="674"/>
      <c r="DB47" s="674"/>
      <c r="DC47" s="679"/>
      <c r="DD47" s="634" t="s">
        <v>244</v>
      </c>
      <c r="DE47" s="677"/>
      <c r="DF47" s="677"/>
      <c r="DG47" s="677"/>
      <c r="DH47" s="677"/>
      <c r="DI47" s="677"/>
      <c r="DJ47" s="677"/>
      <c r="DK47" s="678"/>
      <c r="DL47" s="739"/>
      <c r="DM47" s="740"/>
      <c r="DN47" s="740"/>
      <c r="DO47" s="740"/>
      <c r="DP47" s="740"/>
      <c r="DQ47" s="740"/>
      <c r="DR47" s="740"/>
      <c r="DS47" s="740"/>
      <c r="DT47" s="740"/>
      <c r="DU47" s="740"/>
      <c r="DV47" s="741"/>
      <c r="DW47" s="736"/>
      <c r="DX47" s="737"/>
      <c r="DY47" s="737"/>
      <c r="DZ47" s="737"/>
      <c r="EA47" s="737"/>
      <c r="EB47" s="737"/>
      <c r="EC47" s="738"/>
    </row>
    <row r="48" spans="2:133">
      <c r="CD48" s="747"/>
      <c r="CE48" s="748"/>
      <c r="CF48" s="631" t="s">
        <v>359</v>
      </c>
      <c r="CG48" s="632"/>
      <c r="CH48" s="632"/>
      <c r="CI48" s="632"/>
      <c r="CJ48" s="632"/>
      <c r="CK48" s="632"/>
      <c r="CL48" s="632"/>
      <c r="CM48" s="632"/>
      <c r="CN48" s="632"/>
      <c r="CO48" s="632"/>
      <c r="CP48" s="632"/>
      <c r="CQ48" s="633"/>
      <c r="CR48" s="639" t="s">
        <v>244</v>
      </c>
      <c r="CS48" s="635"/>
      <c r="CT48" s="635"/>
      <c r="CU48" s="635"/>
      <c r="CV48" s="635"/>
      <c r="CW48" s="635"/>
      <c r="CX48" s="635"/>
      <c r="CY48" s="640"/>
      <c r="CZ48" s="628" t="s">
        <v>244</v>
      </c>
      <c r="DA48" s="629"/>
      <c r="DB48" s="629"/>
      <c r="DC48" s="742"/>
      <c r="DD48" s="634" t="s">
        <v>128</v>
      </c>
      <c r="DE48" s="635"/>
      <c r="DF48" s="635"/>
      <c r="DG48" s="635"/>
      <c r="DH48" s="635"/>
      <c r="DI48" s="635"/>
      <c r="DJ48" s="635"/>
      <c r="DK48" s="640"/>
      <c r="DL48" s="739"/>
      <c r="DM48" s="740"/>
      <c r="DN48" s="740"/>
      <c r="DO48" s="740"/>
      <c r="DP48" s="740"/>
      <c r="DQ48" s="740"/>
      <c r="DR48" s="740"/>
      <c r="DS48" s="740"/>
      <c r="DT48" s="740"/>
      <c r="DU48" s="740"/>
      <c r="DV48" s="741"/>
      <c r="DW48" s="736"/>
      <c r="DX48" s="737"/>
      <c r="DY48" s="737"/>
      <c r="DZ48" s="737"/>
      <c r="EA48" s="737"/>
      <c r="EB48" s="737"/>
      <c r="EC48" s="738"/>
    </row>
    <row r="49" spans="82:133" ht="11.25" customHeight="1">
      <c r="CD49" s="684" t="s">
        <v>360</v>
      </c>
      <c r="CE49" s="685"/>
      <c r="CF49" s="685"/>
      <c r="CG49" s="685"/>
      <c r="CH49" s="685"/>
      <c r="CI49" s="685"/>
      <c r="CJ49" s="685"/>
      <c r="CK49" s="685"/>
      <c r="CL49" s="685"/>
      <c r="CM49" s="685"/>
      <c r="CN49" s="685"/>
      <c r="CO49" s="685"/>
      <c r="CP49" s="685"/>
      <c r="CQ49" s="686"/>
      <c r="CR49" s="721">
        <v>6741845</v>
      </c>
      <c r="CS49" s="711"/>
      <c r="CT49" s="711"/>
      <c r="CU49" s="711"/>
      <c r="CV49" s="711"/>
      <c r="CW49" s="711"/>
      <c r="CX49" s="711"/>
      <c r="CY49" s="749"/>
      <c r="CZ49" s="726">
        <v>100</v>
      </c>
      <c r="DA49" s="750"/>
      <c r="DB49" s="750"/>
      <c r="DC49" s="751"/>
      <c r="DD49" s="752">
        <v>4958530</v>
      </c>
      <c r="DE49" s="711"/>
      <c r="DF49" s="711"/>
      <c r="DG49" s="711"/>
      <c r="DH49" s="711"/>
      <c r="DI49" s="711"/>
      <c r="DJ49" s="711"/>
      <c r="DK49" s="749"/>
      <c r="DL49" s="753"/>
      <c r="DM49" s="754"/>
      <c r="DN49" s="754"/>
      <c r="DO49" s="754"/>
      <c r="DP49" s="754"/>
      <c r="DQ49" s="754"/>
      <c r="DR49" s="754"/>
      <c r="DS49" s="754"/>
      <c r="DT49" s="754"/>
      <c r="DU49" s="754"/>
      <c r="DV49" s="755"/>
      <c r="DW49" s="756"/>
      <c r="DX49" s="757"/>
      <c r="DY49" s="757"/>
      <c r="DZ49" s="757"/>
      <c r="EA49" s="757"/>
      <c r="EB49" s="757"/>
      <c r="EC49" s="758"/>
    </row>
    <row r="50" spans="82:133" hidden="1"/>
    <row r="51" spans="82:133" hidden="1"/>
    <row r="52" spans="82:133" hidden="1"/>
    <row r="53" spans="82:133" hidden="1"/>
  </sheetData>
  <sheetProtection sheet="1" objects="1" scenarios="1"/>
  <mergeCells count="582">
    <mergeCell ref="CD49:CQ49"/>
    <mergeCell ref="CR49:CY49"/>
    <mergeCell ref="CZ49:DC49"/>
    <mergeCell ref="DD49:DK49"/>
    <mergeCell ref="DL49:DV49"/>
    <mergeCell ref="DW49:EC49"/>
    <mergeCell ref="DW47:EC47"/>
    <mergeCell ref="DW44:EC44"/>
    <mergeCell ref="CF45:CQ45"/>
    <mergeCell ref="CR45:CY45"/>
    <mergeCell ref="DW45:EC45"/>
    <mergeCell ref="CF44:CQ44"/>
    <mergeCell ref="CR44:CY44"/>
    <mergeCell ref="CZ44:DC44"/>
    <mergeCell ref="DD44:DK44"/>
    <mergeCell ref="DL44:DV44"/>
    <mergeCell ref="DW46:EC46"/>
    <mergeCell ref="CF47:CQ47"/>
    <mergeCell ref="CR47:CY47"/>
    <mergeCell ref="CZ47:DC47"/>
    <mergeCell ref="CF46:CQ46"/>
    <mergeCell ref="CR46:CY46"/>
    <mergeCell ref="CZ46:DC46"/>
    <mergeCell ref="DD46:DK46"/>
    <mergeCell ref="CF48:CQ48"/>
    <mergeCell ref="CR48:CY48"/>
    <mergeCell ref="CZ48:DC48"/>
    <mergeCell ref="DD48:DK48"/>
    <mergeCell ref="DL48:DV48"/>
    <mergeCell ref="DW48:EC48"/>
    <mergeCell ref="DD47:DK47"/>
    <mergeCell ref="DL47:DV47"/>
    <mergeCell ref="CD43:CQ43"/>
    <mergeCell ref="CR43:CY43"/>
    <mergeCell ref="CZ43:DC43"/>
    <mergeCell ref="DD43:DK43"/>
    <mergeCell ref="DL43:DV43"/>
    <mergeCell ref="CZ45:DC45"/>
    <mergeCell ref="DD45:DK45"/>
    <mergeCell ref="DL45:DV45"/>
    <mergeCell ref="CD44:CE48"/>
    <mergeCell ref="DL46:DV46"/>
    <mergeCell ref="DW39:EC39"/>
    <mergeCell ref="AQ40:AY40"/>
    <mergeCell ref="AZ40:BF40"/>
    <mergeCell ref="BM40:BU40"/>
    <mergeCell ref="BV40:CB40"/>
    <mergeCell ref="CD40:CQ40"/>
    <mergeCell ref="CR40:CY40"/>
    <mergeCell ref="DW43:EC43"/>
    <mergeCell ref="DD41:DK41"/>
    <mergeCell ref="DL41:DV41"/>
    <mergeCell ref="DW41:EC41"/>
    <mergeCell ref="CD42:CQ42"/>
    <mergeCell ref="CR42:CY42"/>
    <mergeCell ref="CZ42:DC42"/>
    <mergeCell ref="DD42:DK42"/>
    <mergeCell ref="DL42:DV42"/>
    <mergeCell ref="DW42:EC42"/>
    <mergeCell ref="AQ39:AY39"/>
    <mergeCell ref="AZ39:BF39"/>
    <mergeCell ref="BG39:BK41"/>
    <mergeCell ref="BM39:BU39"/>
    <mergeCell ref="BV39:CB39"/>
    <mergeCell ref="CD39:CQ39"/>
    <mergeCell ref="DD38:DK38"/>
    <mergeCell ref="DD39:DK39"/>
    <mergeCell ref="DL39:DV39"/>
    <mergeCell ref="DW37:EC37"/>
    <mergeCell ref="B38:Q38"/>
    <mergeCell ref="R38:Y38"/>
    <mergeCell ref="Z38:AC38"/>
    <mergeCell ref="AD38:AK38"/>
    <mergeCell ref="AL38:AO38"/>
    <mergeCell ref="AQ38:AY38"/>
    <mergeCell ref="AQ41:AY41"/>
    <mergeCell ref="AZ41:BF41"/>
    <mergeCell ref="BM41:BU41"/>
    <mergeCell ref="BV41:CB41"/>
    <mergeCell ref="CD41:CQ41"/>
    <mergeCell ref="CR41:CY41"/>
    <mergeCell ref="CR39:CY39"/>
    <mergeCell ref="CZ39:DC39"/>
    <mergeCell ref="BG38:BU38"/>
    <mergeCell ref="BV38:CB38"/>
    <mergeCell ref="CD38:CQ38"/>
    <mergeCell ref="CR38:CY38"/>
    <mergeCell ref="CZ38:DC38"/>
    <mergeCell ref="CZ40:DC40"/>
    <mergeCell ref="DD40:DK40"/>
    <mergeCell ref="DL40:DV40"/>
    <mergeCell ref="DW40:EC40"/>
    <mergeCell ref="AZ38:BF38"/>
    <mergeCell ref="AZ37:BF37"/>
    <mergeCell ref="BG37:BU37"/>
    <mergeCell ref="BV37:CB37"/>
    <mergeCell ref="BG36:BU36"/>
    <mergeCell ref="BV36:CB36"/>
    <mergeCell ref="CZ41:DC41"/>
    <mergeCell ref="DD37:DK37"/>
    <mergeCell ref="DL37:DV37"/>
    <mergeCell ref="B36:Q36"/>
    <mergeCell ref="R36:Y36"/>
    <mergeCell ref="Z36:AC36"/>
    <mergeCell ref="AD36:AK36"/>
    <mergeCell ref="AL36:AO36"/>
    <mergeCell ref="DL38:DV38"/>
    <mergeCell ref="DW38:EC38"/>
    <mergeCell ref="CD36:CQ36"/>
    <mergeCell ref="CR36:CY36"/>
    <mergeCell ref="CZ36:DC36"/>
    <mergeCell ref="DD36:DK36"/>
    <mergeCell ref="DL36:DV36"/>
    <mergeCell ref="DW36:EC36"/>
    <mergeCell ref="CZ37:DC37"/>
    <mergeCell ref="B37:Q37"/>
    <mergeCell ref="R37:Y37"/>
    <mergeCell ref="Z37:AC37"/>
    <mergeCell ref="AD37:AK37"/>
    <mergeCell ref="AL37:AO37"/>
    <mergeCell ref="AQ37:AY37"/>
    <mergeCell ref="CD37:CQ37"/>
    <mergeCell ref="CR37:CY37"/>
    <mergeCell ref="AQ36:AY36"/>
    <mergeCell ref="AZ36:BF36"/>
    <mergeCell ref="DL34:DV34"/>
    <mergeCell ref="DW34:EC34"/>
    <mergeCell ref="CZ34:DC34"/>
    <mergeCell ref="DD34:DK34"/>
    <mergeCell ref="CR35:CY35"/>
    <mergeCell ref="CZ35:DC35"/>
    <mergeCell ref="DD35:DK35"/>
    <mergeCell ref="DL35:DV35"/>
    <mergeCell ref="DW35:EC35"/>
    <mergeCell ref="CR34:CY34"/>
    <mergeCell ref="B35:Q35"/>
    <mergeCell ref="R35:Y35"/>
    <mergeCell ref="Z35:AC35"/>
    <mergeCell ref="AD35:AK35"/>
    <mergeCell ref="AL35:AO35"/>
    <mergeCell ref="AQ35:AY35"/>
    <mergeCell ref="BV35:CB35"/>
    <mergeCell ref="CD35:CQ35"/>
    <mergeCell ref="B34:Q34"/>
    <mergeCell ref="R34:Y34"/>
    <mergeCell ref="Z34:AC34"/>
    <mergeCell ref="AD34:AK34"/>
    <mergeCell ref="AL34:AO34"/>
    <mergeCell ref="B33:Q33"/>
    <mergeCell ref="R33:Y33"/>
    <mergeCell ref="Z33:AC33"/>
    <mergeCell ref="AD33:AK33"/>
    <mergeCell ref="AL33:AO33"/>
    <mergeCell ref="CD33:CQ33"/>
    <mergeCell ref="BG32:BL32"/>
    <mergeCell ref="BM32:BQ32"/>
    <mergeCell ref="AZ35:BF35"/>
    <mergeCell ref="BG35:BU35"/>
    <mergeCell ref="AQ34:BF34"/>
    <mergeCell ref="BG34:CB34"/>
    <mergeCell ref="BR32:BW32"/>
    <mergeCell ref="BX32:CB32"/>
    <mergeCell ref="CD34:CQ34"/>
    <mergeCell ref="CF32:CQ32"/>
    <mergeCell ref="CR32:CY32"/>
    <mergeCell ref="B32:Q32"/>
    <mergeCell ref="R32:Y32"/>
    <mergeCell ref="Z32:AC32"/>
    <mergeCell ref="AD32:AK32"/>
    <mergeCell ref="AL32:AO32"/>
    <mergeCell ref="AX32:BF32"/>
    <mergeCell ref="AT30:AT32"/>
    <mergeCell ref="AX30:BF30"/>
    <mergeCell ref="CR33:CY33"/>
    <mergeCell ref="CZ33:DC33"/>
    <mergeCell ref="DD33:DK33"/>
    <mergeCell ref="DL33:DV33"/>
    <mergeCell ref="DL31:DV31"/>
    <mergeCell ref="DW31:EC31"/>
    <mergeCell ref="CZ32:DC32"/>
    <mergeCell ref="DD32:DK32"/>
    <mergeCell ref="DL32:DV32"/>
    <mergeCell ref="DW32:EC32"/>
    <mergeCell ref="DW33:EC33"/>
    <mergeCell ref="DL30:DV30"/>
    <mergeCell ref="DW30:EC30"/>
    <mergeCell ref="B31:Q31"/>
    <mergeCell ref="R31:Y31"/>
    <mergeCell ref="Z31:AC31"/>
    <mergeCell ref="AD31:AK31"/>
    <mergeCell ref="AL31:AO31"/>
    <mergeCell ref="AX31:BF31"/>
    <mergeCell ref="BG31:BL31"/>
    <mergeCell ref="BM31:BQ31"/>
    <mergeCell ref="B30:Q30"/>
    <mergeCell ref="R30:Y30"/>
    <mergeCell ref="Z30:AC30"/>
    <mergeCell ref="AD30:AK30"/>
    <mergeCell ref="AL30:AO30"/>
    <mergeCell ref="AP30:AS32"/>
    <mergeCell ref="CZ29:DC29"/>
    <mergeCell ref="DD29:DK29"/>
    <mergeCell ref="CZ30:DC30"/>
    <mergeCell ref="DD30:DK30"/>
    <mergeCell ref="BR31:BW31"/>
    <mergeCell ref="BX31:CB31"/>
    <mergeCell ref="CF31:CQ31"/>
    <mergeCell ref="CR31:CY31"/>
    <mergeCell ref="CZ31:DC31"/>
    <mergeCell ref="DD31:DK31"/>
    <mergeCell ref="BG30:BL30"/>
    <mergeCell ref="BM30:BQ30"/>
    <mergeCell ref="BR30:BW30"/>
    <mergeCell ref="BX30:CB30"/>
    <mergeCell ref="CF30:CQ30"/>
    <mergeCell ref="CR30:CY30"/>
    <mergeCell ref="CD29:CE32"/>
    <mergeCell ref="CF29:CQ29"/>
    <mergeCell ref="B28:Q28"/>
    <mergeCell ref="R28:Y28"/>
    <mergeCell ref="Z28:AC28"/>
    <mergeCell ref="AD28:AK28"/>
    <mergeCell ref="AL28:AO28"/>
    <mergeCell ref="AP28:BF28"/>
    <mergeCell ref="BR29:CB29"/>
    <mergeCell ref="DW28:EC28"/>
    <mergeCell ref="B29:Q29"/>
    <mergeCell ref="R29:Y29"/>
    <mergeCell ref="Z29:AC29"/>
    <mergeCell ref="AD29:AK29"/>
    <mergeCell ref="AL29:AO29"/>
    <mergeCell ref="AP29:BF29"/>
    <mergeCell ref="BG28:BN28"/>
    <mergeCell ref="BO28:BR28"/>
    <mergeCell ref="CR29:CY29"/>
    <mergeCell ref="BG29:BQ29"/>
    <mergeCell ref="DL28:DV28"/>
    <mergeCell ref="CD27:CQ27"/>
    <mergeCell ref="CR27:CY27"/>
    <mergeCell ref="CZ27:DC27"/>
    <mergeCell ref="DD27:DK27"/>
    <mergeCell ref="DL27:DV27"/>
    <mergeCell ref="DL29:DV29"/>
    <mergeCell ref="DW29:EC29"/>
    <mergeCell ref="R26:Y26"/>
    <mergeCell ref="Z26:AC26"/>
    <mergeCell ref="AD26:AK26"/>
    <mergeCell ref="AL26:AO26"/>
    <mergeCell ref="AP26:BF26"/>
    <mergeCell ref="BG26:BN26"/>
    <mergeCell ref="BO26:BR26"/>
    <mergeCell ref="DD28:DK28"/>
    <mergeCell ref="BS28:CB28"/>
    <mergeCell ref="CD28:CQ28"/>
    <mergeCell ref="CR28:CY28"/>
    <mergeCell ref="CZ28:DC28"/>
    <mergeCell ref="BS27:CB27"/>
    <mergeCell ref="BS26:CB26"/>
    <mergeCell ref="CD26:CQ26"/>
    <mergeCell ref="CR26:CY26"/>
    <mergeCell ref="CZ26:DC26"/>
    <mergeCell ref="DD26:DK26"/>
    <mergeCell ref="DW27:EC27"/>
    <mergeCell ref="DW26:EC26"/>
    <mergeCell ref="B27:Q27"/>
    <mergeCell ref="R27:Y27"/>
    <mergeCell ref="Z27:AC27"/>
    <mergeCell ref="AD27:AK27"/>
    <mergeCell ref="AL27:AO27"/>
    <mergeCell ref="AP27:BF27"/>
    <mergeCell ref="BG27:BN27"/>
    <mergeCell ref="BO27:BR27"/>
    <mergeCell ref="DW24:EC24"/>
    <mergeCell ref="B25:Q25"/>
    <mergeCell ref="R25:Y25"/>
    <mergeCell ref="Z25:AC25"/>
    <mergeCell ref="AD25:AK25"/>
    <mergeCell ref="AL25:AO25"/>
    <mergeCell ref="AP25:BF25"/>
    <mergeCell ref="BG25:BN25"/>
    <mergeCell ref="DL26:DV26"/>
    <mergeCell ref="B26:Q26"/>
    <mergeCell ref="BO25:BR25"/>
    <mergeCell ref="CD25:CQ25"/>
    <mergeCell ref="CR25:CY25"/>
    <mergeCell ref="CZ25:DC25"/>
    <mergeCell ref="DD25:DK25"/>
    <mergeCell ref="DL25:DV25"/>
    <mergeCell ref="DW25:EC25"/>
    <mergeCell ref="BS25:CB25"/>
    <mergeCell ref="DW23:EC23"/>
    <mergeCell ref="CD22:EC22"/>
    <mergeCell ref="B23:Q23"/>
    <mergeCell ref="R23:Y23"/>
    <mergeCell ref="Z23:AC23"/>
    <mergeCell ref="AD23:AK23"/>
    <mergeCell ref="AL23:AO23"/>
    <mergeCell ref="AP23:BF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CZ23:DC23"/>
    <mergeCell ref="DD23:DK23"/>
    <mergeCell ref="DL23:DV23"/>
    <mergeCell ref="B20:Q20"/>
    <mergeCell ref="R20:Y20"/>
    <mergeCell ref="Z20:AC20"/>
    <mergeCell ref="AD20:AK20"/>
    <mergeCell ref="AL20:AO20"/>
    <mergeCell ref="BO22:BR22"/>
    <mergeCell ref="BS22:CB22"/>
    <mergeCell ref="CD21:CQ21"/>
    <mergeCell ref="CR21:CY21"/>
    <mergeCell ref="CZ21:DC21"/>
    <mergeCell ref="DD21:DP21"/>
    <mergeCell ref="BG23:BN23"/>
    <mergeCell ref="BO23:BR23"/>
    <mergeCell ref="BS23:CB23"/>
    <mergeCell ref="B22:Q22"/>
    <mergeCell ref="R22:Y22"/>
    <mergeCell ref="Z22:AC22"/>
    <mergeCell ref="AD22:AK22"/>
    <mergeCell ref="AL22:AO22"/>
    <mergeCell ref="AP22:BF22"/>
    <mergeCell ref="BG22:BN22"/>
    <mergeCell ref="B21:Q21"/>
    <mergeCell ref="R21:Y21"/>
    <mergeCell ref="Z21:AC21"/>
    <mergeCell ref="AD21:AK21"/>
    <mergeCell ref="AL21:AO21"/>
    <mergeCell ref="AP21:BF21"/>
    <mergeCell ref="BG21:BN21"/>
    <mergeCell ref="CD23:CQ23"/>
    <mergeCell ref="CR23:CY23"/>
    <mergeCell ref="AP20:BF20"/>
    <mergeCell ref="BG20:BN20"/>
    <mergeCell ref="BO20:BR20"/>
    <mergeCell ref="BS20:CB20"/>
    <mergeCell ref="CD20:CQ20"/>
    <mergeCell ref="CR20:CY20"/>
    <mergeCell ref="CZ20:DC20"/>
    <mergeCell ref="DD20:DP20"/>
    <mergeCell ref="DQ20:EC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18:Q18"/>
    <mergeCell ref="R18:Y18"/>
    <mergeCell ref="Z18:AC18"/>
    <mergeCell ref="AD18:AK18"/>
    <mergeCell ref="AL18:AO18"/>
    <mergeCell ref="AP18:BF18"/>
    <mergeCell ref="BS19:CB19"/>
    <mergeCell ref="B17:Q17"/>
    <mergeCell ref="R17:Y17"/>
    <mergeCell ref="Z17:AC17"/>
    <mergeCell ref="AD17:AK17"/>
    <mergeCell ref="AL17:AO17"/>
    <mergeCell ref="AP17:BF17"/>
    <mergeCell ref="BG17:BN17"/>
    <mergeCell ref="BO17:BR17"/>
    <mergeCell ref="BS17:CB17"/>
    <mergeCell ref="CD17:CQ17"/>
    <mergeCell ref="CR17:CY17"/>
    <mergeCell ref="DQ18:EC18"/>
    <mergeCell ref="BO18:BR18"/>
    <mergeCell ref="BS18:CB18"/>
    <mergeCell ref="DQ17:EC17"/>
    <mergeCell ref="BG18:BN18"/>
    <mergeCell ref="CD15:CQ15"/>
    <mergeCell ref="CR15:CY15"/>
    <mergeCell ref="CZ15:DC15"/>
    <mergeCell ref="DD15:DP15"/>
    <mergeCell ref="CD16:CQ16"/>
    <mergeCell ref="CZ17:DC17"/>
    <mergeCell ref="DD17:DP17"/>
    <mergeCell ref="CZ16:DC16"/>
    <mergeCell ref="DD16:DP16"/>
    <mergeCell ref="DQ16:EC16"/>
    <mergeCell ref="B16:Q16"/>
    <mergeCell ref="R16:Y16"/>
    <mergeCell ref="Z16:AC16"/>
    <mergeCell ref="AD16:AK16"/>
    <mergeCell ref="AL16:AO16"/>
    <mergeCell ref="AP16:BF16"/>
    <mergeCell ref="BS16:CB16"/>
    <mergeCell ref="B14:Q14"/>
    <mergeCell ref="R14:Y14"/>
    <mergeCell ref="Z14:AC14"/>
    <mergeCell ref="AD14:AK14"/>
    <mergeCell ref="AL14:AO14"/>
    <mergeCell ref="AP14:BF14"/>
    <mergeCell ref="BG14:BN14"/>
    <mergeCell ref="CR16:CY16"/>
    <mergeCell ref="B15:Q15"/>
    <mergeCell ref="R15:Y15"/>
    <mergeCell ref="Z15:AC15"/>
    <mergeCell ref="AD15:AK15"/>
    <mergeCell ref="AL15:AO15"/>
    <mergeCell ref="AP15:BF15"/>
    <mergeCell ref="BG15:BN15"/>
    <mergeCell ref="BG16:BN16"/>
    <mergeCell ref="BO16:BR16"/>
    <mergeCell ref="BO14:BR14"/>
    <mergeCell ref="BS14:CB14"/>
    <mergeCell ref="CD14:CQ14"/>
    <mergeCell ref="CR14:CY14"/>
    <mergeCell ref="DQ15:EC15"/>
    <mergeCell ref="BO15:BR15"/>
    <mergeCell ref="BS15:CB15"/>
    <mergeCell ref="CZ14:DC14"/>
    <mergeCell ref="DD14:DP14"/>
    <mergeCell ref="DQ14:EC14"/>
    <mergeCell ref="DQ13:EC13"/>
    <mergeCell ref="B13:Q13"/>
    <mergeCell ref="R13:Y13"/>
    <mergeCell ref="Z13:AC13"/>
    <mergeCell ref="AD13:AK13"/>
    <mergeCell ref="AL13:AO13"/>
    <mergeCell ref="AP13:BF13"/>
    <mergeCell ref="BG13:BN13"/>
    <mergeCell ref="BO13:BR13"/>
    <mergeCell ref="BS13:CB13"/>
    <mergeCell ref="CD13:CQ13"/>
    <mergeCell ref="CR13:CY13"/>
    <mergeCell ref="CZ13:DC13"/>
    <mergeCell ref="DD13:DP13"/>
    <mergeCell ref="B12:Q12"/>
    <mergeCell ref="R12:Y12"/>
    <mergeCell ref="Z12:AC12"/>
    <mergeCell ref="AD12:AK12"/>
    <mergeCell ref="AL12:AO12"/>
    <mergeCell ref="AP12:BF12"/>
    <mergeCell ref="BG12:BN12"/>
    <mergeCell ref="AP11:BF11"/>
    <mergeCell ref="B11:Q11"/>
    <mergeCell ref="R11:Y11"/>
    <mergeCell ref="Z11:AC11"/>
    <mergeCell ref="AD11:AK11"/>
    <mergeCell ref="AL11:AO11"/>
    <mergeCell ref="BG11:BN11"/>
    <mergeCell ref="DQ12:EC12"/>
    <mergeCell ref="BO12:BR12"/>
    <mergeCell ref="BS12:CB12"/>
    <mergeCell ref="CD9:CQ9"/>
    <mergeCell ref="CR9:CY9"/>
    <mergeCell ref="CZ9:DC9"/>
    <mergeCell ref="DD9:DP9"/>
    <mergeCell ref="CD10:CQ10"/>
    <mergeCell ref="CR10:CY10"/>
    <mergeCell ref="DD11:DP11"/>
    <mergeCell ref="DQ11:EC11"/>
    <mergeCell ref="CZ11:DC11"/>
    <mergeCell ref="BO11:BR11"/>
    <mergeCell ref="BS11:CB11"/>
    <mergeCell ref="CD11:CQ11"/>
    <mergeCell ref="CD12:CQ12"/>
    <mergeCell ref="CR12:CY12"/>
    <mergeCell ref="CZ12:DC12"/>
    <mergeCell ref="DD12:DP12"/>
    <mergeCell ref="DQ10:EC10"/>
    <mergeCell ref="B10:Q10"/>
    <mergeCell ref="R10:Y10"/>
    <mergeCell ref="Z10:AC10"/>
    <mergeCell ref="AD10:AK10"/>
    <mergeCell ref="AL10:AO10"/>
    <mergeCell ref="AP10:BF10"/>
    <mergeCell ref="BG10:BN10"/>
    <mergeCell ref="CR11:CY11"/>
    <mergeCell ref="B8:Q8"/>
    <mergeCell ref="R8:Y8"/>
    <mergeCell ref="Z8:AC8"/>
    <mergeCell ref="AD8:AK8"/>
    <mergeCell ref="AL8:AO8"/>
    <mergeCell ref="AP8:BF8"/>
    <mergeCell ref="BG8:BN8"/>
    <mergeCell ref="CZ10:DC10"/>
    <mergeCell ref="DD10:DP10"/>
    <mergeCell ref="B9:Q9"/>
    <mergeCell ref="R9:Y9"/>
    <mergeCell ref="Z9:AC9"/>
    <mergeCell ref="AD9:AK9"/>
    <mergeCell ref="AL9:AO9"/>
    <mergeCell ref="AP9:BF9"/>
    <mergeCell ref="BG9:BN9"/>
    <mergeCell ref="BO10:BR10"/>
    <mergeCell ref="BS10:CB10"/>
    <mergeCell ref="BS8:CB8"/>
    <mergeCell ref="CD8:CQ8"/>
    <mergeCell ref="CR8:CY8"/>
    <mergeCell ref="DQ9:EC9"/>
    <mergeCell ref="BO9:BR9"/>
    <mergeCell ref="BS9:CB9"/>
    <mergeCell ref="CZ8:DC8"/>
    <mergeCell ref="DD8:DP8"/>
    <mergeCell ref="DQ8:EC8"/>
    <mergeCell ref="BO8:BR8"/>
    <mergeCell ref="DQ7:EC7"/>
    <mergeCell ref="B7:Q7"/>
    <mergeCell ref="R7:Y7"/>
    <mergeCell ref="Z7:AC7"/>
    <mergeCell ref="AD7:AK7"/>
    <mergeCell ref="AL7:AO7"/>
    <mergeCell ref="AP7:BF7"/>
    <mergeCell ref="BG7:BN7"/>
    <mergeCell ref="BO7:BR7"/>
    <mergeCell ref="BS7:CB7"/>
    <mergeCell ref="CD7:CQ7"/>
    <mergeCell ref="CR7:CY7"/>
    <mergeCell ref="CZ7:DC7"/>
    <mergeCell ref="DD7:DP7"/>
    <mergeCell ref="B5:Q5"/>
    <mergeCell ref="R5:Y5"/>
    <mergeCell ref="Z5:AC5"/>
    <mergeCell ref="AD5:AK5"/>
    <mergeCell ref="AL5:AO5"/>
    <mergeCell ref="B6:Q6"/>
    <mergeCell ref="R6:Y6"/>
    <mergeCell ref="Z6:AC6"/>
    <mergeCell ref="CZ5:DC5"/>
    <mergeCell ref="BG5:BN5"/>
    <mergeCell ref="BO5:BR5"/>
    <mergeCell ref="BS5:CB5"/>
    <mergeCell ref="CD5:CQ5"/>
    <mergeCell ref="CR5:CY5"/>
    <mergeCell ref="CD6:CQ6"/>
    <mergeCell ref="DH1:DN1"/>
    <mergeCell ref="DP1:EC1"/>
    <mergeCell ref="BO4:BR4"/>
    <mergeCell ref="BS4:CB4"/>
    <mergeCell ref="CD4:EC4"/>
    <mergeCell ref="DD5:DP5"/>
    <mergeCell ref="DQ5:EC5"/>
    <mergeCell ref="AD6:AK6"/>
    <mergeCell ref="AL6:AO6"/>
    <mergeCell ref="AP6:BF6"/>
    <mergeCell ref="DQ6:EC6"/>
    <mergeCell ref="BO6:BR6"/>
    <mergeCell ref="BS6:CB6"/>
    <mergeCell ref="BG6:BN6"/>
    <mergeCell ref="CR6:CY6"/>
    <mergeCell ref="CZ6:DC6"/>
    <mergeCell ref="DD6:DP6"/>
    <mergeCell ref="AP5:BF5"/>
    <mergeCell ref="B3:AO3"/>
    <mergeCell ref="AP3:CB3"/>
    <mergeCell ref="CD3:EC3"/>
    <mergeCell ref="B4:Q4"/>
    <mergeCell ref="R4:Y4"/>
    <mergeCell ref="Z4:AC4"/>
    <mergeCell ref="AD4:AK4"/>
    <mergeCell ref="AL4:AO4"/>
    <mergeCell ref="AP4:BF4"/>
    <mergeCell ref="BG4:BN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topLeftCell="AG25" zoomScale="55" zoomScaleNormal="55" zoomScaleSheetLayoutView="70" workbookViewId="0">
      <selection activeCell="BQ103" sqref="BQ103:DZ103"/>
    </sheetView>
  </sheetViews>
  <sheetFormatPr defaultColWidth="0" defaultRowHeight="13.5" zeroHeight="1"/>
  <cols>
    <col min="1" max="130" width="2.75" style="289" customWidth="1"/>
    <col min="131" max="131" width="1.625" style="289" customWidth="1"/>
    <col min="132" max="16384" width="9" style="289" hidden="1"/>
  </cols>
  <sheetData>
    <row r="1" spans="1:131" s="247" customFormat="1" ht="11.25" customHeight="1" thickBot="1">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c r="A2" s="248" t="s">
        <v>361</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762" t="s">
        <v>362</v>
      </c>
      <c r="DK2" s="763"/>
      <c r="DL2" s="763"/>
      <c r="DM2" s="763"/>
      <c r="DN2" s="763"/>
      <c r="DO2" s="764"/>
      <c r="DP2" s="249"/>
      <c r="DQ2" s="762" t="s">
        <v>363</v>
      </c>
      <c r="DR2" s="763"/>
      <c r="DS2" s="763"/>
      <c r="DT2" s="763"/>
      <c r="DU2" s="763"/>
      <c r="DV2" s="763"/>
      <c r="DW2" s="763"/>
      <c r="DX2" s="763"/>
      <c r="DY2" s="763"/>
      <c r="DZ2" s="764"/>
      <c r="EA2" s="250"/>
    </row>
    <row r="3" spans="1:131" s="247" customFormat="1" ht="11.25" customHeight="1">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c r="A4" s="765" t="s">
        <v>364</v>
      </c>
      <c r="B4" s="765"/>
      <c r="C4" s="765"/>
      <c r="D4" s="765"/>
      <c r="E4" s="765"/>
      <c r="F4" s="765"/>
      <c r="G4" s="765"/>
      <c r="H4" s="765"/>
      <c r="I4" s="765"/>
      <c r="J4" s="765"/>
      <c r="K4" s="765"/>
      <c r="L4" s="765"/>
      <c r="M4" s="765"/>
      <c r="N4" s="765"/>
      <c r="O4" s="765"/>
      <c r="P4" s="765"/>
      <c r="Q4" s="765"/>
      <c r="R4" s="765"/>
      <c r="S4" s="765"/>
      <c r="T4" s="765"/>
      <c r="U4" s="765"/>
      <c r="V4" s="765"/>
      <c r="W4" s="765"/>
      <c r="X4" s="765"/>
      <c r="Y4" s="765"/>
      <c r="Z4" s="765"/>
      <c r="AA4" s="765"/>
      <c r="AB4" s="765"/>
      <c r="AC4" s="765"/>
      <c r="AD4" s="765"/>
      <c r="AE4" s="765"/>
      <c r="AF4" s="765"/>
      <c r="AG4" s="765"/>
      <c r="AH4" s="765"/>
      <c r="AI4" s="765"/>
      <c r="AJ4" s="765"/>
      <c r="AK4" s="765"/>
      <c r="AL4" s="765"/>
      <c r="AM4" s="765"/>
      <c r="AN4" s="765"/>
      <c r="AO4" s="765"/>
      <c r="AP4" s="765"/>
      <c r="AQ4" s="765"/>
      <c r="AR4" s="765"/>
      <c r="AS4" s="765"/>
      <c r="AT4" s="765"/>
      <c r="AU4" s="765"/>
      <c r="AV4" s="765"/>
      <c r="AW4" s="765"/>
      <c r="AX4" s="765"/>
      <c r="AY4" s="765"/>
      <c r="AZ4" s="252"/>
      <c r="BA4" s="252"/>
      <c r="BB4" s="252"/>
      <c r="BC4" s="252"/>
      <c r="BD4" s="252"/>
      <c r="BE4" s="253"/>
      <c r="BF4" s="253"/>
      <c r="BG4" s="253"/>
      <c r="BH4" s="253"/>
      <c r="BI4" s="253"/>
      <c r="BJ4" s="253"/>
      <c r="BK4" s="253"/>
      <c r="BL4" s="253"/>
      <c r="BM4" s="253"/>
      <c r="BN4" s="253"/>
      <c r="BO4" s="253"/>
      <c r="BP4" s="253"/>
      <c r="BQ4" s="252" t="s">
        <v>365</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c r="A5" s="766" t="s">
        <v>366</v>
      </c>
      <c r="B5" s="767"/>
      <c r="C5" s="767"/>
      <c r="D5" s="767"/>
      <c r="E5" s="767"/>
      <c r="F5" s="767"/>
      <c r="G5" s="767"/>
      <c r="H5" s="767"/>
      <c r="I5" s="767"/>
      <c r="J5" s="767"/>
      <c r="K5" s="767"/>
      <c r="L5" s="767"/>
      <c r="M5" s="767"/>
      <c r="N5" s="767"/>
      <c r="O5" s="767"/>
      <c r="P5" s="768"/>
      <c r="Q5" s="772" t="s">
        <v>367</v>
      </c>
      <c r="R5" s="773"/>
      <c r="S5" s="773"/>
      <c r="T5" s="773"/>
      <c r="U5" s="774"/>
      <c r="V5" s="772" t="s">
        <v>368</v>
      </c>
      <c r="W5" s="773"/>
      <c r="X5" s="773"/>
      <c r="Y5" s="773"/>
      <c r="Z5" s="774"/>
      <c r="AA5" s="772" t="s">
        <v>369</v>
      </c>
      <c r="AB5" s="773"/>
      <c r="AC5" s="773"/>
      <c r="AD5" s="773"/>
      <c r="AE5" s="773"/>
      <c r="AF5" s="778" t="s">
        <v>370</v>
      </c>
      <c r="AG5" s="773"/>
      <c r="AH5" s="773"/>
      <c r="AI5" s="773"/>
      <c r="AJ5" s="779"/>
      <c r="AK5" s="773" t="s">
        <v>371</v>
      </c>
      <c r="AL5" s="773"/>
      <c r="AM5" s="773"/>
      <c r="AN5" s="773"/>
      <c r="AO5" s="774"/>
      <c r="AP5" s="772" t="s">
        <v>372</v>
      </c>
      <c r="AQ5" s="773"/>
      <c r="AR5" s="773"/>
      <c r="AS5" s="773"/>
      <c r="AT5" s="774"/>
      <c r="AU5" s="772" t="s">
        <v>373</v>
      </c>
      <c r="AV5" s="773"/>
      <c r="AW5" s="773"/>
      <c r="AX5" s="773"/>
      <c r="AY5" s="779"/>
      <c r="AZ5" s="256"/>
      <c r="BA5" s="256"/>
      <c r="BB5" s="256"/>
      <c r="BC5" s="256"/>
      <c r="BD5" s="256"/>
      <c r="BE5" s="257"/>
      <c r="BF5" s="257"/>
      <c r="BG5" s="257"/>
      <c r="BH5" s="257"/>
      <c r="BI5" s="257"/>
      <c r="BJ5" s="257"/>
      <c r="BK5" s="257"/>
      <c r="BL5" s="257"/>
      <c r="BM5" s="257"/>
      <c r="BN5" s="257"/>
      <c r="BO5" s="257"/>
      <c r="BP5" s="257"/>
      <c r="BQ5" s="766" t="s">
        <v>374</v>
      </c>
      <c r="BR5" s="767"/>
      <c r="BS5" s="767"/>
      <c r="BT5" s="767"/>
      <c r="BU5" s="767"/>
      <c r="BV5" s="767"/>
      <c r="BW5" s="767"/>
      <c r="BX5" s="767"/>
      <c r="BY5" s="767"/>
      <c r="BZ5" s="767"/>
      <c r="CA5" s="767"/>
      <c r="CB5" s="767"/>
      <c r="CC5" s="767"/>
      <c r="CD5" s="767"/>
      <c r="CE5" s="767"/>
      <c r="CF5" s="767"/>
      <c r="CG5" s="768"/>
      <c r="CH5" s="772" t="s">
        <v>375</v>
      </c>
      <c r="CI5" s="773"/>
      <c r="CJ5" s="773"/>
      <c r="CK5" s="773"/>
      <c r="CL5" s="774"/>
      <c r="CM5" s="772" t="s">
        <v>376</v>
      </c>
      <c r="CN5" s="773"/>
      <c r="CO5" s="773"/>
      <c r="CP5" s="773"/>
      <c r="CQ5" s="774"/>
      <c r="CR5" s="772" t="s">
        <v>377</v>
      </c>
      <c r="CS5" s="773"/>
      <c r="CT5" s="773"/>
      <c r="CU5" s="773"/>
      <c r="CV5" s="774"/>
      <c r="CW5" s="772" t="s">
        <v>378</v>
      </c>
      <c r="CX5" s="773"/>
      <c r="CY5" s="773"/>
      <c r="CZ5" s="773"/>
      <c r="DA5" s="774"/>
      <c r="DB5" s="772" t="s">
        <v>379</v>
      </c>
      <c r="DC5" s="773"/>
      <c r="DD5" s="773"/>
      <c r="DE5" s="773"/>
      <c r="DF5" s="774"/>
      <c r="DG5" s="782" t="s">
        <v>380</v>
      </c>
      <c r="DH5" s="783"/>
      <c r="DI5" s="783"/>
      <c r="DJ5" s="783"/>
      <c r="DK5" s="784"/>
      <c r="DL5" s="782" t="s">
        <v>381</v>
      </c>
      <c r="DM5" s="783"/>
      <c r="DN5" s="783"/>
      <c r="DO5" s="783"/>
      <c r="DP5" s="784"/>
      <c r="DQ5" s="772" t="s">
        <v>382</v>
      </c>
      <c r="DR5" s="773"/>
      <c r="DS5" s="773"/>
      <c r="DT5" s="773"/>
      <c r="DU5" s="774"/>
      <c r="DV5" s="772" t="s">
        <v>373</v>
      </c>
      <c r="DW5" s="773"/>
      <c r="DX5" s="773"/>
      <c r="DY5" s="773"/>
      <c r="DZ5" s="779"/>
      <c r="EA5" s="254"/>
    </row>
    <row r="6" spans="1:131" s="255" customFormat="1" ht="26.25" customHeight="1" thickBot="1">
      <c r="A6" s="769"/>
      <c r="B6" s="770"/>
      <c r="C6" s="770"/>
      <c r="D6" s="770"/>
      <c r="E6" s="770"/>
      <c r="F6" s="770"/>
      <c r="G6" s="770"/>
      <c r="H6" s="770"/>
      <c r="I6" s="770"/>
      <c r="J6" s="770"/>
      <c r="K6" s="770"/>
      <c r="L6" s="770"/>
      <c r="M6" s="770"/>
      <c r="N6" s="770"/>
      <c r="O6" s="770"/>
      <c r="P6" s="771"/>
      <c r="Q6" s="775"/>
      <c r="R6" s="776"/>
      <c r="S6" s="776"/>
      <c r="T6" s="776"/>
      <c r="U6" s="777"/>
      <c r="V6" s="775"/>
      <c r="W6" s="776"/>
      <c r="X6" s="776"/>
      <c r="Y6" s="776"/>
      <c r="Z6" s="777"/>
      <c r="AA6" s="775"/>
      <c r="AB6" s="776"/>
      <c r="AC6" s="776"/>
      <c r="AD6" s="776"/>
      <c r="AE6" s="776"/>
      <c r="AF6" s="780"/>
      <c r="AG6" s="776"/>
      <c r="AH6" s="776"/>
      <c r="AI6" s="776"/>
      <c r="AJ6" s="781"/>
      <c r="AK6" s="776"/>
      <c r="AL6" s="776"/>
      <c r="AM6" s="776"/>
      <c r="AN6" s="776"/>
      <c r="AO6" s="777"/>
      <c r="AP6" s="775"/>
      <c r="AQ6" s="776"/>
      <c r="AR6" s="776"/>
      <c r="AS6" s="776"/>
      <c r="AT6" s="777"/>
      <c r="AU6" s="775"/>
      <c r="AV6" s="776"/>
      <c r="AW6" s="776"/>
      <c r="AX6" s="776"/>
      <c r="AY6" s="781"/>
      <c r="AZ6" s="252"/>
      <c r="BA6" s="252"/>
      <c r="BB6" s="252"/>
      <c r="BC6" s="252"/>
      <c r="BD6" s="252"/>
      <c r="BE6" s="253"/>
      <c r="BF6" s="253"/>
      <c r="BG6" s="253"/>
      <c r="BH6" s="253"/>
      <c r="BI6" s="253"/>
      <c r="BJ6" s="253"/>
      <c r="BK6" s="253"/>
      <c r="BL6" s="253"/>
      <c r="BM6" s="253"/>
      <c r="BN6" s="253"/>
      <c r="BO6" s="253"/>
      <c r="BP6" s="253"/>
      <c r="BQ6" s="769"/>
      <c r="BR6" s="770"/>
      <c r="BS6" s="770"/>
      <c r="BT6" s="770"/>
      <c r="BU6" s="770"/>
      <c r="BV6" s="770"/>
      <c r="BW6" s="770"/>
      <c r="BX6" s="770"/>
      <c r="BY6" s="770"/>
      <c r="BZ6" s="770"/>
      <c r="CA6" s="770"/>
      <c r="CB6" s="770"/>
      <c r="CC6" s="770"/>
      <c r="CD6" s="770"/>
      <c r="CE6" s="770"/>
      <c r="CF6" s="770"/>
      <c r="CG6" s="771"/>
      <c r="CH6" s="775"/>
      <c r="CI6" s="776"/>
      <c r="CJ6" s="776"/>
      <c r="CK6" s="776"/>
      <c r="CL6" s="777"/>
      <c r="CM6" s="775"/>
      <c r="CN6" s="776"/>
      <c r="CO6" s="776"/>
      <c r="CP6" s="776"/>
      <c r="CQ6" s="777"/>
      <c r="CR6" s="775"/>
      <c r="CS6" s="776"/>
      <c r="CT6" s="776"/>
      <c r="CU6" s="776"/>
      <c r="CV6" s="777"/>
      <c r="CW6" s="775"/>
      <c r="CX6" s="776"/>
      <c r="CY6" s="776"/>
      <c r="CZ6" s="776"/>
      <c r="DA6" s="777"/>
      <c r="DB6" s="775"/>
      <c r="DC6" s="776"/>
      <c r="DD6" s="776"/>
      <c r="DE6" s="776"/>
      <c r="DF6" s="777"/>
      <c r="DG6" s="785"/>
      <c r="DH6" s="786"/>
      <c r="DI6" s="786"/>
      <c r="DJ6" s="786"/>
      <c r="DK6" s="787"/>
      <c r="DL6" s="785"/>
      <c r="DM6" s="786"/>
      <c r="DN6" s="786"/>
      <c r="DO6" s="786"/>
      <c r="DP6" s="787"/>
      <c r="DQ6" s="775"/>
      <c r="DR6" s="776"/>
      <c r="DS6" s="776"/>
      <c r="DT6" s="776"/>
      <c r="DU6" s="777"/>
      <c r="DV6" s="775"/>
      <c r="DW6" s="776"/>
      <c r="DX6" s="776"/>
      <c r="DY6" s="776"/>
      <c r="DZ6" s="781"/>
      <c r="EA6" s="254"/>
    </row>
    <row r="7" spans="1:131" s="255" customFormat="1" ht="26.25" customHeight="1" thickTop="1">
      <c r="A7" s="258">
        <v>1</v>
      </c>
      <c r="B7" s="788" t="s">
        <v>383</v>
      </c>
      <c r="C7" s="789"/>
      <c r="D7" s="789"/>
      <c r="E7" s="789"/>
      <c r="F7" s="789"/>
      <c r="G7" s="789"/>
      <c r="H7" s="789"/>
      <c r="I7" s="789"/>
      <c r="J7" s="789"/>
      <c r="K7" s="789"/>
      <c r="L7" s="789"/>
      <c r="M7" s="789"/>
      <c r="N7" s="789"/>
      <c r="O7" s="789"/>
      <c r="P7" s="790"/>
      <c r="Q7" s="791">
        <v>7275</v>
      </c>
      <c r="R7" s="792"/>
      <c r="S7" s="792"/>
      <c r="T7" s="792"/>
      <c r="U7" s="792"/>
      <c r="V7" s="792">
        <v>6783</v>
      </c>
      <c r="W7" s="792"/>
      <c r="X7" s="792"/>
      <c r="Y7" s="792"/>
      <c r="Z7" s="792"/>
      <c r="AA7" s="792">
        <v>492</v>
      </c>
      <c r="AB7" s="792"/>
      <c r="AC7" s="792"/>
      <c r="AD7" s="792"/>
      <c r="AE7" s="793"/>
      <c r="AF7" s="794">
        <v>482</v>
      </c>
      <c r="AG7" s="795"/>
      <c r="AH7" s="795"/>
      <c r="AI7" s="795"/>
      <c r="AJ7" s="796"/>
      <c r="AK7" s="800">
        <v>149</v>
      </c>
      <c r="AL7" s="801"/>
      <c r="AM7" s="801"/>
      <c r="AN7" s="801"/>
      <c r="AO7" s="801"/>
      <c r="AP7" s="801">
        <v>2913</v>
      </c>
      <c r="AQ7" s="801"/>
      <c r="AR7" s="801"/>
      <c r="AS7" s="801"/>
      <c r="AT7" s="801"/>
      <c r="AU7" s="802"/>
      <c r="AV7" s="802"/>
      <c r="AW7" s="802"/>
      <c r="AX7" s="802"/>
      <c r="AY7" s="803"/>
      <c r="AZ7" s="252"/>
      <c r="BA7" s="252"/>
      <c r="BB7" s="252"/>
      <c r="BC7" s="252"/>
      <c r="BD7" s="252"/>
      <c r="BE7" s="253"/>
      <c r="BF7" s="253"/>
      <c r="BG7" s="253"/>
      <c r="BH7" s="253"/>
      <c r="BI7" s="253"/>
      <c r="BJ7" s="253"/>
      <c r="BK7" s="253"/>
      <c r="BL7" s="253"/>
      <c r="BM7" s="253"/>
      <c r="BN7" s="253"/>
      <c r="BO7" s="253"/>
      <c r="BP7" s="253"/>
      <c r="BQ7" s="259">
        <v>1</v>
      </c>
      <c r="BR7" s="260"/>
      <c r="BS7" s="804" t="s">
        <v>607</v>
      </c>
      <c r="BT7" s="805"/>
      <c r="BU7" s="805"/>
      <c r="BV7" s="805"/>
      <c r="BW7" s="805"/>
      <c r="BX7" s="805"/>
      <c r="BY7" s="805"/>
      <c r="BZ7" s="805"/>
      <c r="CA7" s="805"/>
      <c r="CB7" s="805"/>
      <c r="CC7" s="805"/>
      <c r="CD7" s="805"/>
      <c r="CE7" s="805"/>
      <c r="CF7" s="805"/>
      <c r="CG7" s="806"/>
      <c r="CH7" s="797">
        <v>-12</v>
      </c>
      <c r="CI7" s="798"/>
      <c r="CJ7" s="798"/>
      <c r="CK7" s="798"/>
      <c r="CL7" s="799"/>
      <c r="CM7" s="797">
        <v>119</v>
      </c>
      <c r="CN7" s="798"/>
      <c r="CO7" s="798"/>
      <c r="CP7" s="798"/>
      <c r="CQ7" s="799"/>
      <c r="CR7" s="797">
        <v>50</v>
      </c>
      <c r="CS7" s="798"/>
      <c r="CT7" s="798"/>
      <c r="CU7" s="798"/>
      <c r="CV7" s="799"/>
      <c r="CW7" s="797">
        <v>31</v>
      </c>
      <c r="CX7" s="798"/>
      <c r="CY7" s="798"/>
      <c r="CZ7" s="798"/>
      <c r="DA7" s="799"/>
      <c r="DB7" s="813" t="s">
        <v>610</v>
      </c>
      <c r="DC7" s="813"/>
      <c r="DD7" s="813"/>
      <c r="DE7" s="813"/>
      <c r="DF7" s="813"/>
      <c r="DG7" s="797" t="s">
        <v>610</v>
      </c>
      <c r="DH7" s="798"/>
      <c r="DI7" s="798"/>
      <c r="DJ7" s="798"/>
      <c r="DK7" s="799"/>
      <c r="DL7" s="797" t="s">
        <v>610</v>
      </c>
      <c r="DM7" s="798"/>
      <c r="DN7" s="798"/>
      <c r="DO7" s="798"/>
      <c r="DP7" s="799"/>
      <c r="DQ7" s="797" t="s">
        <v>610</v>
      </c>
      <c r="DR7" s="798"/>
      <c r="DS7" s="798"/>
      <c r="DT7" s="798"/>
      <c r="DU7" s="799"/>
      <c r="DV7" s="759"/>
      <c r="DW7" s="760"/>
      <c r="DX7" s="760"/>
      <c r="DY7" s="760"/>
      <c r="DZ7" s="761"/>
      <c r="EA7" s="254"/>
    </row>
    <row r="8" spans="1:131" s="255" customFormat="1" ht="26.25" customHeight="1">
      <c r="A8" s="261">
        <v>2</v>
      </c>
      <c r="B8" s="817" t="s">
        <v>384</v>
      </c>
      <c r="C8" s="818"/>
      <c r="D8" s="818"/>
      <c r="E8" s="818"/>
      <c r="F8" s="818"/>
      <c r="G8" s="818"/>
      <c r="H8" s="818"/>
      <c r="I8" s="818"/>
      <c r="J8" s="818"/>
      <c r="K8" s="818"/>
      <c r="L8" s="818"/>
      <c r="M8" s="818"/>
      <c r="N8" s="818"/>
      <c r="O8" s="818"/>
      <c r="P8" s="819"/>
      <c r="Q8" s="820">
        <v>13</v>
      </c>
      <c r="R8" s="821"/>
      <c r="S8" s="821"/>
      <c r="T8" s="821"/>
      <c r="U8" s="821"/>
      <c r="V8" s="821">
        <v>6</v>
      </c>
      <c r="W8" s="821"/>
      <c r="X8" s="821"/>
      <c r="Y8" s="821"/>
      <c r="Z8" s="821"/>
      <c r="AA8" s="821">
        <v>7</v>
      </c>
      <c r="AB8" s="821"/>
      <c r="AC8" s="821"/>
      <c r="AD8" s="821"/>
      <c r="AE8" s="822"/>
      <c r="AF8" s="823">
        <v>7</v>
      </c>
      <c r="AG8" s="824"/>
      <c r="AH8" s="824"/>
      <c r="AI8" s="824"/>
      <c r="AJ8" s="825"/>
      <c r="AK8" s="826" t="s">
        <v>612</v>
      </c>
      <c r="AL8" s="807"/>
      <c r="AM8" s="807"/>
      <c r="AN8" s="807"/>
      <c r="AO8" s="807"/>
      <c r="AP8" s="807" t="s">
        <v>612</v>
      </c>
      <c r="AQ8" s="807"/>
      <c r="AR8" s="807"/>
      <c r="AS8" s="807"/>
      <c r="AT8" s="807"/>
      <c r="AU8" s="808"/>
      <c r="AV8" s="808"/>
      <c r="AW8" s="808"/>
      <c r="AX8" s="808"/>
      <c r="AY8" s="809"/>
      <c r="AZ8" s="252"/>
      <c r="BA8" s="252"/>
      <c r="BB8" s="252"/>
      <c r="BC8" s="252"/>
      <c r="BD8" s="252"/>
      <c r="BE8" s="253"/>
      <c r="BF8" s="253"/>
      <c r="BG8" s="253"/>
      <c r="BH8" s="253"/>
      <c r="BI8" s="253"/>
      <c r="BJ8" s="253"/>
      <c r="BK8" s="253"/>
      <c r="BL8" s="253"/>
      <c r="BM8" s="253"/>
      <c r="BN8" s="253"/>
      <c r="BO8" s="253"/>
      <c r="BP8" s="253"/>
      <c r="BQ8" s="262">
        <v>2</v>
      </c>
      <c r="BR8" s="263"/>
      <c r="BS8" s="810" t="s">
        <v>608</v>
      </c>
      <c r="BT8" s="811"/>
      <c r="BU8" s="811"/>
      <c r="BV8" s="811"/>
      <c r="BW8" s="811"/>
      <c r="BX8" s="811"/>
      <c r="BY8" s="811"/>
      <c r="BZ8" s="811"/>
      <c r="CA8" s="811"/>
      <c r="CB8" s="811"/>
      <c r="CC8" s="811"/>
      <c r="CD8" s="811"/>
      <c r="CE8" s="811"/>
      <c r="CF8" s="811"/>
      <c r="CG8" s="812"/>
      <c r="CH8" s="814">
        <v>-3</v>
      </c>
      <c r="CI8" s="815"/>
      <c r="CJ8" s="815"/>
      <c r="CK8" s="815"/>
      <c r="CL8" s="816"/>
      <c r="CM8" s="814">
        <v>-5</v>
      </c>
      <c r="CN8" s="815"/>
      <c r="CO8" s="815"/>
      <c r="CP8" s="815"/>
      <c r="CQ8" s="816"/>
      <c r="CR8" s="814">
        <v>36</v>
      </c>
      <c r="CS8" s="815"/>
      <c r="CT8" s="815"/>
      <c r="CU8" s="815"/>
      <c r="CV8" s="816"/>
      <c r="CW8" s="814">
        <v>5</v>
      </c>
      <c r="CX8" s="815"/>
      <c r="CY8" s="815"/>
      <c r="CZ8" s="815"/>
      <c r="DA8" s="816"/>
      <c r="DB8" s="814" t="s">
        <v>610</v>
      </c>
      <c r="DC8" s="815"/>
      <c r="DD8" s="815"/>
      <c r="DE8" s="815"/>
      <c r="DF8" s="816"/>
      <c r="DG8" s="814" t="s">
        <v>610</v>
      </c>
      <c r="DH8" s="815"/>
      <c r="DI8" s="815"/>
      <c r="DJ8" s="815"/>
      <c r="DK8" s="816"/>
      <c r="DL8" s="814" t="s">
        <v>610</v>
      </c>
      <c r="DM8" s="815"/>
      <c r="DN8" s="815"/>
      <c r="DO8" s="815"/>
      <c r="DP8" s="816"/>
      <c r="DQ8" s="814" t="s">
        <v>610</v>
      </c>
      <c r="DR8" s="815"/>
      <c r="DS8" s="815"/>
      <c r="DT8" s="815"/>
      <c r="DU8" s="816"/>
      <c r="DV8" s="827"/>
      <c r="DW8" s="828"/>
      <c r="DX8" s="828"/>
      <c r="DY8" s="828"/>
      <c r="DZ8" s="829"/>
      <c r="EA8" s="254"/>
    </row>
    <row r="9" spans="1:131" s="255" customFormat="1" ht="26.25" customHeight="1">
      <c r="A9" s="261">
        <v>3</v>
      </c>
      <c r="B9" s="817"/>
      <c r="C9" s="818"/>
      <c r="D9" s="818"/>
      <c r="E9" s="818"/>
      <c r="F9" s="818"/>
      <c r="G9" s="818"/>
      <c r="H9" s="818"/>
      <c r="I9" s="818"/>
      <c r="J9" s="818"/>
      <c r="K9" s="818"/>
      <c r="L9" s="818"/>
      <c r="M9" s="818"/>
      <c r="N9" s="818"/>
      <c r="O9" s="818"/>
      <c r="P9" s="819"/>
      <c r="Q9" s="820"/>
      <c r="R9" s="821"/>
      <c r="S9" s="821"/>
      <c r="T9" s="821"/>
      <c r="U9" s="821"/>
      <c r="V9" s="821"/>
      <c r="W9" s="821"/>
      <c r="X9" s="821"/>
      <c r="Y9" s="821"/>
      <c r="Z9" s="821"/>
      <c r="AA9" s="821"/>
      <c r="AB9" s="821"/>
      <c r="AC9" s="821"/>
      <c r="AD9" s="821"/>
      <c r="AE9" s="822"/>
      <c r="AF9" s="823"/>
      <c r="AG9" s="824"/>
      <c r="AH9" s="824"/>
      <c r="AI9" s="824"/>
      <c r="AJ9" s="825"/>
      <c r="AK9" s="826"/>
      <c r="AL9" s="807"/>
      <c r="AM9" s="807"/>
      <c r="AN9" s="807"/>
      <c r="AO9" s="807"/>
      <c r="AP9" s="807"/>
      <c r="AQ9" s="807"/>
      <c r="AR9" s="807"/>
      <c r="AS9" s="807"/>
      <c r="AT9" s="807"/>
      <c r="AU9" s="808"/>
      <c r="AV9" s="808"/>
      <c r="AW9" s="808"/>
      <c r="AX9" s="808"/>
      <c r="AY9" s="809"/>
      <c r="AZ9" s="252"/>
      <c r="BA9" s="252"/>
      <c r="BB9" s="252"/>
      <c r="BC9" s="252"/>
      <c r="BD9" s="252"/>
      <c r="BE9" s="253"/>
      <c r="BF9" s="253"/>
      <c r="BG9" s="253"/>
      <c r="BH9" s="253"/>
      <c r="BI9" s="253"/>
      <c r="BJ9" s="253"/>
      <c r="BK9" s="253"/>
      <c r="BL9" s="253"/>
      <c r="BM9" s="253"/>
      <c r="BN9" s="253"/>
      <c r="BO9" s="253"/>
      <c r="BP9" s="253"/>
      <c r="BQ9" s="262">
        <v>3</v>
      </c>
      <c r="BR9" s="263"/>
      <c r="BS9" s="810" t="s">
        <v>609</v>
      </c>
      <c r="BT9" s="811"/>
      <c r="BU9" s="811"/>
      <c r="BV9" s="811"/>
      <c r="BW9" s="811"/>
      <c r="BX9" s="811"/>
      <c r="BY9" s="811"/>
      <c r="BZ9" s="811"/>
      <c r="CA9" s="811"/>
      <c r="CB9" s="811"/>
      <c r="CC9" s="811"/>
      <c r="CD9" s="811"/>
      <c r="CE9" s="811"/>
      <c r="CF9" s="811"/>
      <c r="CG9" s="812"/>
      <c r="CH9" s="814">
        <v>-1</v>
      </c>
      <c r="CI9" s="815"/>
      <c r="CJ9" s="815"/>
      <c r="CK9" s="815"/>
      <c r="CL9" s="816"/>
      <c r="CM9" s="814">
        <v>13</v>
      </c>
      <c r="CN9" s="815"/>
      <c r="CO9" s="815"/>
      <c r="CP9" s="815"/>
      <c r="CQ9" s="816"/>
      <c r="CR9" s="814">
        <v>0</v>
      </c>
      <c r="CS9" s="815"/>
      <c r="CT9" s="815"/>
      <c r="CU9" s="815"/>
      <c r="CV9" s="816"/>
      <c r="CW9" s="814" t="s">
        <v>610</v>
      </c>
      <c r="CX9" s="815"/>
      <c r="CY9" s="815"/>
      <c r="CZ9" s="815"/>
      <c r="DA9" s="816"/>
      <c r="DB9" s="814" t="s">
        <v>610</v>
      </c>
      <c r="DC9" s="815"/>
      <c r="DD9" s="815"/>
      <c r="DE9" s="815"/>
      <c r="DF9" s="816"/>
      <c r="DG9" s="814">
        <v>8</v>
      </c>
      <c r="DH9" s="815"/>
      <c r="DI9" s="815"/>
      <c r="DJ9" s="815"/>
      <c r="DK9" s="816"/>
      <c r="DL9" s="814" t="s">
        <v>610</v>
      </c>
      <c r="DM9" s="815"/>
      <c r="DN9" s="815"/>
      <c r="DO9" s="815"/>
      <c r="DP9" s="816"/>
      <c r="DQ9" s="814" t="s">
        <v>610</v>
      </c>
      <c r="DR9" s="815"/>
      <c r="DS9" s="815"/>
      <c r="DT9" s="815"/>
      <c r="DU9" s="816"/>
      <c r="DV9" s="827"/>
      <c r="DW9" s="828"/>
      <c r="DX9" s="828"/>
      <c r="DY9" s="828"/>
      <c r="DZ9" s="829"/>
      <c r="EA9" s="254"/>
    </row>
    <row r="10" spans="1:131" s="255" customFormat="1" ht="26.25" customHeight="1">
      <c r="A10" s="261">
        <v>4</v>
      </c>
      <c r="B10" s="817"/>
      <c r="C10" s="818"/>
      <c r="D10" s="818"/>
      <c r="E10" s="818"/>
      <c r="F10" s="818"/>
      <c r="G10" s="818"/>
      <c r="H10" s="818"/>
      <c r="I10" s="818"/>
      <c r="J10" s="818"/>
      <c r="K10" s="818"/>
      <c r="L10" s="818"/>
      <c r="M10" s="818"/>
      <c r="N10" s="818"/>
      <c r="O10" s="818"/>
      <c r="P10" s="819"/>
      <c r="Q10" s="820"/>
      <c r="R10" s="821"/>
      <c r="S10" s="821"/>
      <c r="T10" s="821"/>
      <c r="U10" s="821"/>
      <c r="V10" s="821"/>
      <c r="W10" s="821"/>
      <c r="X10" s="821"/>
      <c r="Y10" s="821"/>
      <c r="Z10" s="821"/>
      <c r="AA10" s="821"/>
      <c r="AB10" s="821"/>
      <c r="AC10" s="821"/>
      <c r="AD10" s="821"/>
      <c r="AE10" s="822"/>
      <c r="AF10" s="823"/>
      <c r="AG10" s="824"/>
      <c r="AH10" s="824"/>
      <c r="AI10" s="824"/>
      <c r="AJ10" s="825"/>
      <c r="AK10" s="826"/>
      <c r="AL10" s="807"/>
      <c r="AM10" s="807"/>
      <c r="AN10" s="807"/>
      <c r="AO10" s="807"/>
      <c r="AP10" s="807"/>
      <c r="AQ10" s="807"/>
      <c r="AR10" s="807"/>
      <c r="AS10" s="807"/>
      <c r="AT10" s="807"/>
      <c r="AU10" s="808"/>
      <c r="AV10" s="808"/>
      <c r="AW10" s="808"/>
      <c r="AX10" s="808"/>
      <c r="AY10" s="809"/>
      <c r="AZ10" s="252"/>
      <c r="BA10" s="252"/>
      <c r="BB10" s="252"/>
      <c r="BC10" s="252"/>
      <c r="BD10" s="252"/>
      <c r="BE10" s="253"/>
      <c r="BF10" s="253"/>
      <c r="BG10" s="253"/>
      <c r="BH10" s="253"/>
      <c r="BI10" s="253"/>
      <c r="BJ10" s="253"/>
      <c r="BK10" s="253"/>
      <c r="BL10" s="253"/>
      <c r="BM10" s="253"/>
      <c r="BN10" s="253"/>
      <c r="BO10" s="253"/>
      <c r="BP10" s="253"/>
      <c r="BQ10" s="262">
        <v>4</v>
      </c>
      <c r="BR10" s="263"/>
      <c r="BS10" s="810"/>
      <c r="BT10" s="811"/>
      <c r="BU10" s="811"/>
      <c r="BV10" s="811"/>
      <c r="BW10" s="811"/>
      <c r="BX10" s="811"/>
      <c r="BY10" s="811"/>
      <c r="BZ10" s="811"/>
      <c r="CA10" s="811"/>
      <c r="CB10" s="811"/>
      <c r="CC10" s="811"/>
      <c r="CD10" s="811"/>
      <c r="CE10" s="811"/>
      <c r="CF10" s="811"/>
      <c r="CG10" s="812"/>
      <c r="CH10" s="814"/>
      <c r="CI10" s="815"/>
      <c r="CJ10" s="815"/>
      <c r="CK10" s="815"/>
      <c r="CL10" s="816"/>
      <c r="CM10" s="814"/>
      <c r="CN10" s="815"/>
      <c r="CO10" s="815"/>
      <c r="CP10" s="815"/>
      <c r="CQ10" s="816"/>
      <c r="CR10" s="814"/>
      <c r="CS10" s="815"/>
      <c r="CT10" s="815"/>
      <c r="CU10" s="815"/>
      <c r="CV10" s="816"/>
      <c r="CW10" s="814"/>
      <c r="CX10" s="815"/>
      <c r="CY10" s="815"/>
      <c r="CZ10" s="815"/>
      <c r="DA10" s="816"/>
      <c r="DB10" s="814"/>
      <c r="DC10" s="815"/>
      <c r="DD10" s="815"/>
      <c r="DE10" s="815"/>
      <c r="DF10" s="816"/>
      <c r="DG10" s="814"/>
      <c r="DH10" s="815"/>
      <c r="DI10" s="815"/>
      <c r="DJ10" s="815"/>
      <c r="DK10" s="816"/>
      <c r="DL10" s="814"/>
      <c r="DM10" s="815"/>
      <c r="DN10" s="815"/>
      <c r="DO10" s="815"/>
      <c r="DP10" s="816"/>
      <c r="DQ10" s="814"/>
      <c r="DR10" s="815"/>
      <c r="DS10" s="815"/>
      <c r="DT10" s="815"/>
      <c r="DU10" s="816"/>
      <c r="DV10" s="827"/>
      <c r="DW10" s="828"/>
      <c r="DX10" s="828"/>
      <c r="DY10" s="828"/>
      <c r="DZ10" s="829"/>
      <c r="EA10" s="254"/>
    </row>
    <row r="11" spans="1:131" s="255" customFormat="1" ht="26.25" customHeight="1">
      <c r="A11" s="261">
        <v>5</v>
      </c>
      <c r="B11" s="817"/>
      <c r="C11" s="818"/>
      <c r="D11" s="818"/>
      <c r="E11" s="818"/>
      <c r="F11" s="818"/>
      <c r="G11" s="818"/>
      <c r="H11" s="818"/>
      <c r="I11" s="818"/>
      <c r="J11" s="818"/>
      <c r="K11" s="818"/>
      <c r="L11" s="818"/>
      <c r="M11" s="818"/>
      <c r="N11" s="818"/>
      <c r="O11" s="818"/>
      <c r="P11" s="819"/>
      <c r="Q11" s="820"/>
      <c r="R11" s="821"/>
      <c r="S11" s="821"/>
      <c r="T11" s="821"/>
      <c r="U11" s="821"/>
      <c r="V11" s="821"/>
      <c r="W11" s="821"/>
      <c r="X11" s="821"/>
      <c r="Y11" s="821"/>
      <c r="Z11" s="821"/>
      <c r="AA11" s="821"/>
      <c r="AB11" s="821"/>
      <c r="AC11" s="821"/>
      <c r="AD11" s="821"/>
      <c r="AE11" s="822"/>
      <c r="AF11" s="823"/>
      <c r="AG11" s="824"/>
      <c r="AH11" s="824"/>
      <c r="AI11" s="824"/>
      <c r="AJ11" s="825"/>
      <c r="AK11" s="826"/>
      <c r="AL11" s="807"/>
      <c r="AM11" s="807"/>
      <c r="AN11" s="807"/>
      <c r="AO11" s="807"/>
      <c r="AP11" s="807"/>
      <c r="AQ11" s="807"/>
      <c r="AR11" s="807"/>
      <c r="AS11" s="807"/>
      <c r="AT11" s="807"/>
      <c r="AU11" s="808"/>
      <c r="AV11" s="808"/>
      <c r="AW11" s="808"/>
      <c r="AX11" s="808"/>
      <c r="AY11" s="809"/>
      <c r="AZ11" s="252"/>
      <c r="BA11" s="252"/>
      <c r="BB11" s="252"/>
      <c r="BC11" s="252"/>
      <c r="BD11" s="252"/>
      <c r="BE11" s="253"/>
      <c r="BF11" s="253"/>
      <c r="BG11" s="253"/>
      <c r="BH11" s="253"/>
      <c r="BI11" s="253"/>
      <c r="BJ11" s="253"/>
      <c r="BK11" s="253"/>
      <c r="BL11" s="253"/>
      <c r="BM11" s="253"/>
      <c r="BN11" s="253"/>
      <c r="BO11" s="253"/>
      <c r="BP11" s="253"/>
      <c r="BQ11" s="262">
        <v>5</v>
      </c>
      <c r="BR11" s="263"/>
      <c r="BS11" s="810"/>
      <c r="BT11" s="811"/>
      <c r="BU11" s="811"/>
      <c r="BV11" s="811"/>
      <c r="BW11" s="811"/>
      <c r="BX11" s="811"/>
      <c r="BY11" s="811"/>
      <c r="BZ11" s="811"/>
      <c r="CA11" s="811"/>
      <c r="CB11" s="811"/>
      <c r="CC11" s="811"/>
      <c r="CD11" s="811"/>
      <c r="CE11" s="811"/>
      <c r="CF11" s="811"/>
      <c r="CG11" s="812"/>
      <c r="CH11" s="814"/>
      <c r="CI11" s="815"/>
      <c r="CJ11" s="815"/>
      <c r="CK11" s="815"/>
      <c r="CL11" s="816"/>
      <c r="CM11" s="814"/>
      <c r="CN11" s="815"/>
      <c r="CO11" s="815"/>
      <c r="CP11" s="815"/>
      <c r="CQ11" s="816"/>
      <c r="CR11" s="814"/>
      <c r="CS11" s="815"/>
      <c r="CT11" s="815"/>
      <c r="CU11" s="815"/>
      <c r="CV11" s="816"/>
      <c r="CW11" s="814"/>
      <c r="CX11" s="815"/>
      <c r="CY11" s="815"/>
      <c r="CZ11" s="815"/>
      <c r="DA11" s="816"/>
      <c r="DB11" s="814"/>
      <c r="DC11" s="815"/>
      <c r="DD11" s="815"/>
      <c r="DE11" s="815"/>
      <c r="DF11" s="816"/>
      <c r="DG11" s="814"/>
      <c r="DH11" s="815"/>
      <c r="DI11" s="815"/>
      <c r="DJ11" s="815"/>
      <c r="DK11" s="816"/>
      <c r="DL11" s="814"/>
      <c r="DM11" s="815"/>
      <c r="DN11" s="815"/>
      <c r="DO11" s="815"/>
      <c r="DP11" s="816"/>
      <c r="DQ11" s="814"/>
      <c r="DR11" s="815"/>
      <c r="DS11" s="815"/>
      <c r="DT11" s="815"/>
      <c r="DU11" s="816"/>
      <c r="DV11" s="827"/>
      <c r="DW11" s="828"/>
      <c r="DX11" s="828"/>
      <c r="DY11" s="828"/>
      <c r="DZ11" s="829"/>
      <c r="EA11" s="254"/>
    </row>
    <row r="12" spans="1:131" s="255" customFormat="1" ht="26.25" customHeight="1">
      <c r="A12" s="261">
        <v>6</v>
      </c>
      <c r="B12" s="817"/>
      <c r="C12" s="818"/>
      <c r="D12" s="818"/>
      <c r="E12" s="818"/>
      <c r="F12" s="818"/>
      <c r="G12" s="818"/>
      <c r="H12" s="818"/>
      <c r="I12" s="818"/>
      <c r="J12" s="818"/>
      <c r="K12" s="818"/>
      <c r="L12" s="818"/>
      <c r="M12" s="818"/>
      <c r="N12" s="818"/>
      <c r="O12" s="818"/>
      <c r="P12" s="819"/>
      <c r="Q12" s="820"/>
      <c r="R12" s="821"/>
      <c r="S12" s="821"/>
      <c r="T12" s="821"/>
      <c r="U12" s="821"/>
      <c r="V12" s="821"/>
      <c r="W12" s="821"/>
      <c r="X12" s="821"/>
      <c r="Y12" s="821"/>
      <c r="Z12" s="821"/>
      <c r="AA12" s="821"/>
      <c r="AB12" s="821"/>
      <c r="AC12" s="821"/>
      <c r="AD12" s="821"/>
      <c r="AE12" s="822"/>
      <c r="AF12" s="823"/>
      <c r="AG12" s="824"/>
      <c r="AH12" s="824"/>
      <c r="AI12" s="824"/>
      <c r="AJ12" s="825"/>
      <c r="AK12" s="826"/>
      <c r="AL12" s="807"/>
      <c r="AM12" s="807"/>
      <c r="AN12" s="807"/>
      <c r="AO12" s="807"/>
      <c r="AP12" s="807"/>
      <c r="AQ12" s="807"/>
      <c r="AR12" s="807"/>
      <c r="AS12" s="807"/>
      <c r="AT12" s="807"/>
      <c r="AU12" s="808"/>
      <c r="AV12" s="808"/>
      <c r="AW12" s="808"/>
      <c r="AX12" s="808"/>
      <c r="AY12" s="809"/>
      <c r="AZ12" s="252"/>
      <c r="BA12" s="252"/>
      <c r="BB12" s="252"/>
      <c r="BC12" s="252"/>
      <c r="BD12" s="252"/>
      <c r="BE12" s="253"/>
      <c r="BF12" s="253"/>
      <c r="BG12" s="253"/>
      <c r="BH12" s="253"/>
      <c r="BI12" s="253"/>
      <c r="BJ12" s="253"/>
      <c r="BK12" s="253"/>
      <c r="BL12" s="253"/>
      <c r="BM12" s="253"/>
      <c r="BN12" s="253"/>
      <c r="BO12" s="253"/>
      <c r="BP12" s="253"/>
      <c r="BQ12" s="262">
        <v>6</v>
      </c>
      <c r="BR12" s="263"/>
      <c r="BS12" s="810"/>
      <c r="BT12" s="811"/>
      <c r="BU12" s="811"/>
      <c r="BV12" s="811"/>
      <c r="BW12" s="811"/>
      <c r="BX12" s="811"/>
      <c r="BY12" s="811"/>
      <c r="BZ12" s="811"/>
      <c r="CA12" s="811"/>
      <c r="CB12" s="811"/>
      <c r="CC12" s="811"/>
      <c r="CD12" s="811"/>
      <c r="CE12" s="811"/>
      <c r="CF12" s="811"/>
      <c r="CG12" s="812"/>
      <c r="CH12" s="814"/>
      <c r="CI12" s="815"/>
      <c r="CJ12" s="815"/>
      <c r="CK12" s="815"/>
      <c r="CL12" s="816"/>
      <c r="CM12" s="814"/>
      <c r="CN12" s="815"/>
      <c r="CO12" s="815"/>
      <c r="CP12" s="815"/>
      <c r="CQ12" s="816"/>
      <c r="CR12" s="814"/>
      <c r="CS12" s="815"/>
      <c r="CT12" s="815"/>
      <c r="CU12" s="815"/>
      <c r="CV12" s="816"/>
      <c r="CW12" s="814"/>
      <c r="CX12" s="815"/>
      <c r="CY12" s="815"/>
      <c r="CZ12" s="815"/>
      <c r="DA12" s="816"/>
      <c r="DB12" s="814"/>
      <c r="DC12" s="815"/>
      <c r="DD12" s="815"/>
      <c r="DE12" s="815"/>
      <c r="DF12" s="816"/>
      <c r="DG12" s="814"/>
      <c r="DH12" s="815"/>
      <c r="DI12" s="815"/>
      <c r="DJ12" s="815"/>
      <c r="DK12" s="816"/>
      <c r="DL12" s="814"/>
      <c r="DM12" s="815"/>
      <c r="DN12" s="815"/>
      <c r="DO12" s="815"/>
      <c r="DP12" s="816"/>
      <c r="DQ12" s="814"/>
      <c r="DR12" s="815"/>
      <c r="DS12" s="815"/>
      <c r="DT12" s="815"/>
      <c r="DU12" s="816"/>
      <c r="DV12" s="827"/>
      <c r="DW12" s="828"/>
      <c r="DX12" s="828"/>
      <c r="DY12" s="828"/>
      <c r="DZ12" s="829"/>
      <c r="EA12" s="254"/>
    </row>
    <row r="13" spans="1:131" s="255" customFormat="1" ht="26.25" customHeight="1">
      <c r="A13" s="261">
        <v>7</v>
      </c>
      <c r="B13" s="817"/>
      <c r="C13" s="818"/>
      <c r="D13" s="818"/>
      <c r="E13" s="818"/>
      <c r="F13" s="818"/>
      <c r="G13" s="818"/>
      <c r="H13" s="818"/>
      <c r="I13" s="818"/>
      <c r="J13" s="818"/>
      <c r="K13" s="818"/>
      <c r="L13" s="818"/>
      <c r="M13" s="818"/>
      <c r="N13" s="818"/>
      <c r="O13" s="818"/>
      <c r="P13" s="819"/>
      <c r="Q13" s="820"/>
      <c r="R13" s="821"/>
      <c r="S13" s="821"/>
      <c r="T13" s="821"/>
      <c r="U13" s="821"/>
      <c r="V13" s="821"/>
      <c r="W13" s="821"/>
      <c r="X13" s="821"/>
      <c r="Y13" s="821"/>
      <c r="Z13" s="821"/>
      <c r="AA13" s="821"/>
      <c r="AB13" s="821"/>
      <c r="AC13" s="821"/>
      <c r="AD13" s="821"/>
      <c r="AE13" s="822"/>
      <c r="AF13" s="823"/>
      <c r="AG13" s="824"/>
      <c r="AH13" s="824"/>
      <c r="AI13" s="824"/>
      <c r="AJ13" s="825"/>
      <c r="AK13" s="826"/>
      <c r="AL13" s="807"/>
      <c r="AM13" s="807"/>
      <c r="AN13" s="807"/>
      <c r="AO13" s="807"/>
      <c r="AP13" s="807"/>
      <c r="AQ13" s="807"/>
      <c r="AR13" s="807"/>
      <c r="AS13" s="807"/>
      <c r="AT13" s="807"/>
      <c r="AU13" s="808"/>
      <c r="AV13" s="808"/>
      <c r="AW13" s="808"/>
      <c r="AX13" s="808"/>
      <c r="AY13" s="809"/>
      <c r="AZ13" s="252"/>
      <c r="BA13" s="252"/>
      <c r="BB13" s="252"/>
      <c r="BC13" s="252"/>
      <c r="BD13" s="252"/>
      <c r="BE13" s="253"/>
      <c r="BF13" s="253"/>
      <c r="BG13" s="253"/>
      <c r="BH13" s="253"/>
      <c r="BI13" s="253"/>
      <c r="BJ13" s="253"/>
      <c r="BK13" s="253"/>
      <c r="BL13" s="253"/>
      <c r="BM13" s="253"/>
      <c r="BN13" s="253"/>
      <c r="BO13" s="253"/>
      <c r="BP13" s="253"/>
      <c r="BQ13" s="262">
        <v>7</v>
      </c>
      <c r="BR13" s="263"/>
      <c r="BS13" s="810"/>
      <c r="BT13" s="811"/>
      <c r="BU13" s="811"/>
      <c r="BV13" s="811"/>
      <c r="BW13" s="811"/>
      <c r="BX13" s="811"/>
      <c r="BY13" s="811"/>
      <c r="BZ13" s="811"/>
      <c r="CA13" s="811"/>
      <c r="CB13" s="811"/>
      <c r="CC13" s="811"/>
      <c r="CD13" s="811"/>
      <c r="CE13" s="811"/>
      <c r="CF13" s="811"/>
      <c r="CG13" s="812"/>
      <c r="CH13" s="814"/>
      <c r="CI13" s="815"/>
      <c r="CJ13" s="815"/>
      <c r="CK13" s="815"/>
      <c r="CL13" s="816"/>
      <c r="CM13" s="814"/>
      <c r="CN13" s="815"/>
      <c r="CO13" s="815"/>
      <c r="CP13" s="815"/>
      <c r="CQ13" s="816"/>
      <c r="CR13" s="814"/>
      <c r="CS13" s="815"/>
      <c r="CT13" s="815"/>
      <c r="CU13" s="815"/>
      <c r="CV13" s="816"/>
      <c r="CW13" s="814"/>
      <c r="CX13" s="815"/>
      <c r="CY13" s="815"/>
      <c r="CZ13" s="815"/>
      <c r="DA13" s="816"/>
      <c r="DB13" s="814"/>
      <c r="DC13" s="815"/>
      <c r="DD13" s="815"/>
      <c r="DE13" s="815"/>
      <c r="DF13" s="816"/>
      <c r="DG13" s="814"/>
      <c r="DH13" s="815"/>
      <c r="DI13" s="815"/>
      <c r="DJ13" s="815"/>
      <c r="DK13" s="816"/>
      <c r="DL13" s="814"/>
      <c r="DM13" s="815"/>
      <c r="DN13" s="815"/>
      <c r="DO13" s="815"/>
      <c r="DP13" s="816"/>
      <c r="DQ13" s="814"/>
      <c r="DR13" s="815"/>
      <c r="DS13" s="815"/>
      <c r="DT13" s="815"/>
      <c r="DU13" s="816"/>
      <c r="DV13" s="827"/>
      <c r="DW13" s="828"/>
      <c r="DX13" s="828"/>
      <c r="DY13" s="828"/>
      <c r="DZ13" s="829"/>
      <c r="EA13" s="254"/>
    </row>
    <row r="14" spans="1:131" s="255" customFormat="1" ht="26.25" customHeight="1">
      <c r="A14" s="261">
        <v>8</v>
      </c>
      <c r="B14" s="817"/>
      <c r="C14" s="818"/>
      <c r="D14" s="818"/>
      <c r="E14" s="818"/>
      <c r="F14" s="818"/>
      <c r="G14" s="818"/>
      <c r="H14" s="818"/>
      <c r="I14" s="818"/>
      <c r="J14" s="818"/>
      <c r="K14" s="818"/>
      <c r="L14" s="818"/>
      <c r="M14" s="818"/>
      <c r="N14" s="818"/>
      <c r="O14" s="818"/>
      <c r="P14" s="819"/>
      <c r="Q14" s="820"/>
      <c r="R14" s="821"/>
      <c r="S14" s="821"/>
      <c r="T14" s="821"/>
      <c r="U14" s="821"/>
      <c r="V14" s="821"/>
      <c r="W14" s="821"/>
      <c r="X14" s="821"/>
      <c r="Y14" s="821"/>
      <c r="Z14" s="821"/>
      <c r="AA14" s="821"/>
      <c r="AB14" s="821"/>
      <c r="AC14" s="821"/>
      <c r="AD14" s="821"/>
      <c r="AE14" s="822"/>
      <c r="AF14" s="823"/>
      <c r="AG14" s="824"/>
      <c r="AH14" s="824"/>
      <c r="AI14" s="824"/>
      <c r="AJ14" s="825"/>
      <c r="AK14" s="826"/>
      <c r="AL14" s="807"/>
      <c r="AM14" s="807"/>
      <c r="AN14" s="807"/>
      <c r="AO14" s="807"/>
      <c r="AP14" s="807"/>
      <c r="AQ14" s="807"/>
      <c r="AR14" s="807"/>
      <c r="AS14" s="807"/>
      <c r="AT14" s="807"/>
      <c r="AU14" s="808"/>
      <c r="AV14" s="808"/>
      <c r="AW14" s="808"/>
      <c r="AX14" s="808"/>
      <c r="AY14" s="809"/>
      <c r="AZ14" s="252"/>
      <c r="BA14" s="252"/>
      <c r="BB14" s="252"/>
      <c r="BC14" s="252"/>
      <c r="BD14" s="252"/>
      <c r="BE14" s="253"/>
      <c r="BF14" s="253"/>
      <c r="BG14" s="253"/>
      <c r="BH14" s="253"/>
      <c r="BI14" s="253"/>
      <c r="BJ14" s="253"/>
      <c r="BK14" s="253"/>
      <c r="BL14" s="253"/>
      <c r="BM14" s="253"/>
      <c r="BN14" s="253"/>
      <c r="BO14" s="253"/>
      <c r="BP14" s="253"/>
      <c r="BQ14" s="262">
        <v>8</v>
      </c>
      <c r="BR14" s="263"/>
      <c r="BS14" s="810"/>
      <c r="BT14" s="811"/>
      <c r="BU14" s="811"/>
      <c r="BV14" s="811"/>
      <c r="BW14" s="811"/>
      <c r="BX14" s="811"/>
      <c r="BY14" s="811"/>
      <c r="BZ14" s="811"/>
      <c r="CA14" s="811"/>
      <c r="CB14" s="811"/>
      <c r="CC14" s="811"/>
      <c r="CD14" s="811"/>
      <c r="CE14" s="811"/>
      <c r="CF14" s="811"/>
      <c r="CG14" s="812"/>
      <c r="CH14" s="814"/>
      <c r="CI14" s="815"/>
      <c r="CJ14" s="815"/>
      <c r="CK14" s="815"/>
      <c r="CL14" s="816"/>
      <c r="CM14" s="814"/>
      <c r="CN14" s="815"/>
      <c r="CO14" s="815"/>
      <c r="CP14" s="815"/>
      <c r="CQ14" s="816"/>
      <c r="CR14" s="814"/>
      <c r="CS14" s="815"/>
      <c r="CT14" s="815"/>
      <c r="CU14" s="815"/>
      <c r="CV14" s="816"/>
      <c r="CW14" s="814"/>
      <c r="CX14" s="815"/>
      <c r="CY14" s="815"/>
      <c r="CZ14" s="815"/>
      <c r="DA14" s="816"/>
      <c r="DB14" s="814"/>
      <c r="DC14" s="815"/>
      <c r="DD14" s="815"/>
      <c r="DE14" s="815"/>
      <c r="DF14" s="816"/>
      <c r="DG14" s="814"/>
      <c r="DH14" s="815"/>
      <c r="DI14" s="815"/>
      <c r="DJ14" s="815"/>
      <c r="DK14" s="816"/>
      <c r="DL14" s="814"/>
      <c r="DM14" s="815"/>
      <c r="DN14" s="815"/>
      <c r="DO14" s="815"/>
      <c r="DP14" s="816"/>
      <c r="DQ14" s="814"/>
      <c r="DR14" s="815"/>
      <c r="DS14" s="815"/>
      <c r="DT14" s="815"/>
      <c r="DU14" s="816"/>
      <c r="DV14" s="827"/>
      <c r="DW14" s="828"/>
      <c r="DX14" s="828"/>
      <c r="DY14" s="828"/>
      <c r="DZ14" s="829"/>
      <c r="EA14" s="254"/>
    </row>
    <row r="15" spans="1:131" s="255" customFormat="1" ht="26.25" customHeight="1">
      <c r="A15" s="261">
        <v>9</v>
      </c>
      <c r="B15" s="817"/>
      <c r="C15" s="818"/>
      <c r="D15" s="818"/>
      <c r="E15" s="818"/>
      <c r="F15" s="818"/>
      <c r="G15" s="818"/>
      <c r="H15" s="818"/>
      <c r="I15" s="818"/>
      <c r="J15" s="818"/>
      <c r="K15" s="818"/>
      <c r="L15" s="818"/>
      <c r="M15" s="818"/>
      <c r="N15" s="818"/>
      <c r="O15" s="818"/>
      <c r="P15" s="819"/>
      <c r="Q15" s="820"/>
      <c r="R15" s="821"/>
      <c r="S15" s="821"/>
      <c r="T15" s="821"/>
      <c r="U15" s="821"/>
      <c r="V15" s="821"/>
      <c r="W15" s="821"/>
      <c r="X15" s="821"/>
      <c r="Y15" s="821"/>
      <c r="Z15" s="821"/>
      <c r="AA15" s="821"/>
      <c r="AB15" s="821"/>
      <c r="AC15" s="821"/>
      <c r="AD15" s="821"/>
      <c r="AE15" s="822"/>
      <c r="AF15" s="823"/>
      <c r="AG15" s="824"/>
      <c r="AH15" s="824"/>
      <c r="AI15" s="824"/>
      <c r="AJ15" s="825"/>
      <c r="AK15" s="826"/>
      <c r="AL15" s="807"/>
      <c r="AM15" s="807"/>
      <c r="AN15" s="807"/>
      <c r="AO15" s="807"/>
      <c r="AP15" s="807"/>
      <c r="AQ15" s="807"/>
      <c r="AR15" s="807"/>
      <c r="AS15" s="807"/>
      <c r="AT15" s="807"/>
      <c r="AU15" s="808"/>
      <c r="AV15" s="808"/>
      <c r="AW15" s="808"/>
      <c r="AX15" s="808"/>
      <c r="AY15" s="809"/>
      <c r="AZ15" s="252"/>
      <c r="BA15" s="252"/>
      <c r="BB15" s="252"/>
      <c r="BC15" s="252"/>
      <c r="BD15" s="252"/>
      <c r="BE15" s="253"/>
      <c r="BF15" s="253"/>
      <c r="BG15" s="253"/>
      <c r="BH15" s="253"/>
      <c r="BI15" s="253"/>
      <c r="BJ15" s="253"/>
      <c r="BK15" s="253"/>
      <c r="BL15" s="253"/>
      <c r="BM15" s="253"/>
      <c r="BN15" s="253"/>
      <c r="BO15" s="253"/>
      <c r="BP15" s="253"/>
      <c r="BQ15" s="262">
        <v>9</v>
      </c>
      <c r="BR15" s="263"/>
      <c r="BS15" s="810"/>
      <c r="BT15" s="811"/>
      <c r="BU15" s="811"/>
      <c r="BV15" s="811"/>
      <c r="BW15" s="811"/>
      <c r="BX15" s="811"/>
      <c r="BY15" s="811"/>
      <c r="BZ15" s="811"/>
      <c r="CA15" s="811"/>
      <c r="CB15" s="811"/>
      <c r="CC15" s="811"/>
      <c r="CD15" s="811"/>
      <c r="CE15" s="811"/>
      <c r="CF15" s="811"/>
      <c r="CG15" s="812"/>
      <c r="CH15" s="814"/>
      <c r="CI15" s="815"/>
      <c r="CJ15" s="815"/>
      <c r="CK15" s="815"/>
      <c r="CL15" s="816"/>
      <c r="CM15" s="814"/>
      <c r="CN15" s="815"/>
      <c r="CO15" s="815"/>
      <c r="CP15" s="815"/>
      <c r="CQ15" s="816"/>
      <c r="CR15" s="814"/>
      <c r="CS15" s="815"/>
      <c r="CT15" s="815"/>
      <c r="CU15" s="815"/>
      <c r="CV15" s="816"/>
      <c r="CW15" s="814"/>
      <c r="CX15" s="815"/>
      <c r="CY15" s="815"/>
      <c r="CZ15" s="815"/>
      <c r="DA15" s="816"/>
      <c r="DB15" s="814"/>
      <c r="DC15" s="815"/>
      <c r="DD15" s="815"/>
      <c r="DE15" s="815"/>
      <c r="DF15" s="816"/>
      <c r="DG15" s="814"/>
      <c r="DH15" s="815"/>
      <c r="DI15" s="815"/>
      <c r="DJ15" s="815"/>
      <c r="DK15" s="816"/>
      <c r="DL15" s="814"/>
      <c r="DM15" s="815"/>
      <c r="DN15" s="815"/>
      <c r="DO15" s="815"/>
      <c r="DP15" s="816"/>
      <c r="DQ15" s="814"/>
      <c r="DR15" s="815"/>
      <c r="DS15" s="815"/>
      <c r="DT15" s="815"/>
      <c r="DU15" s="816"/>
      <c r="DV15" s="827"/>
      <c r="DW15" s="828"/>
      <c r="DX15" s="828"/>
      <c r="DY15" s="828"/>
      <c r="DZ15" s="829"/>
      <c r="EA15" s="254"/>
    </row>
    <row r="16" spans="1:131" s="255" customFormat="1" ht="26.25" customHeight="1">
      <c r="A16" s="261">
        <v>10</v>
      </c>
      <c r="B16" s="817"/>
      <c r="C16" s="818"/>
      <c r="D16" s="818"/>
      <c r="E16" s="818"/>
      <c r="F16" s="818"/>
      <c r="G16" s="818"/>
      <c r="H16" s="818"/>
      <c r="I16" s="818"/>
      <c r="J16" s="818"/>
      <c r="K16" s="818"/>
      <c r="L16" s="818"/>
      <c r="M16" s="818"/>
      <c r="N16" s="818"/>
      <c r="O16" s="818"/>
      <c r="P16" s="819"/>
      <c r="Q16" s="820"/>
      <c r="R16" s="821"/>
      <c r="S16" s="821"/>
      <c r="T16" s="821"/>
      <c r="U16" s="821"/>
      <c r="V16" s="821"/>
      <c r="W16" s="821"/>
      <c r="X16" s="821"/>
      <c r="Y16" s="821"/>
      <c r="Z16" s="821"/>
      <c r="AA16" s="821"/>
      <c r="AB16" s="821"/>
      <c r="AC16" s="821"/>
      <c r="AD16" s="821"/>
      <c r="AE16" s="822"/>
      <c r="AF16" s="823"/>
      <c r="AG16" s="824"/>
      <c r="AH16" s="824"/>
      <c r="AI16" s="824"/>
      <c r="AJ16" s="825"/>
      <c r="AK16" s="826"/>
      <c r="AL16" s="807"/>
      <c r="AM16" s="807"/>
      <c r="AN16" s="807"/>
      <c r="AO16" s="807"/>
      <c r="AP16" s="807"/>
      <c r="AQ16" s="807"/>
      <c r="AR16" s="807"/>
      <c r="AS16" s="807"/>
      <c r="AT16" s="807"/>
      <c r="AU16" s="808"/>
      <c r="AV16" s="808"/>
      <c r="AW16" s="808"/>
      <c r="AX16" s="808"/>
      <c r="AY16" s="809"/>
      <c r="AZ16" s="252"/>
      <c r="BA16" s="252"/>
      <c r="BB16" s="252"/>
      <c r="BC16" s="252"/>
      <c r="BD16" s="252"/>
      <c r="BE16" s="253"/>
      <c r="BF16" s="253"/>
      <c r="BG16" s="253"/>
      <c r="BH16" s="253"/>
      <c r="BI16" s="253"/>
      <c r="BJ16" s="253"/>
      <c r="BK16" s="253"/>
      <c r="BL16" s="253"/>
      <c r="BM16" s="253"/>
      <c r="BN16" s="253"/>
      <c r="BO16" s="253"/>
      <c r="BP16" s="253"/>
      <c r="BQ16" s="262">
        <v>10</v>
      </c>
      <c r="BR16" s="263"/>
      <c r="BS16" s="810"/>
      <c r="BT16" s="811"/>
      <c r="BU16" s="811"/>
      <c r="BV16" s="811"/>
      <c r="BW16" s="811"/>
      <c r="BX16" s="811"/>
      <c r="BY16" s="811"/>
      <c r="BZ16" s="811"/>
      <c r="CA16" s="811"/>
      <c r="CB16" s="811"/>
      <c r="CC16" s="811"/>
      <c r="CD16" s="811"/>
      <c r="CE16" s="811"/>
      <c r="CF16" s="811"/>
      <c r="CG16" s="812"/>
      <c r="CH16" s="814"/>
      <c r="CI16" s="815"/>
      <c r="CJ16" s="815"/>
      <c r="CK16" s="815"/>
      <c r="CL16" s="816"/>
      <c r="CM16" s="814"/>
      <c r="CN16" s="815"/>
      <c r="CO16" s="815"/>
      <c r="CP16" s="815"/>
      <c r="CQ16" s="816"/>
      <c r="CR16" s="814"/>
      <c r="CS16" s="815"/>
      <c r="CT16" s="815"/>
      <c r="CU16" s="815"/>
      <c r="CV16" s="816"/>
      <c r="CW16" s="814"/>
      <c r="CX16" s="815"/>
      <c r="CY16" s="815"/>
      <c r="CZ16" s="815"/>
      <c r="DA16" s="816"/>
      <c r="DB16" s="814"/>
      <c r="DC16" s="815"/>
      <c r="DD16" s="815"/>
      <c r="DE16" s="815"/>
      <c r="DF16" s="816"/>
      <c r="DG16" s="814"/>
      <c r="DH16" s="815"/>
      <c r="DI16" s="815"/>
      <c r="DJ16" s="815"/>
      <c r="DK16" s="816"/>
      <c r="DL16" s="814"/>
      <c r="DM16" s="815"/>
      <c r="DN16" s="815"/>
      <c r="DO16" s="815"/>
      <c r="DP16" s="816"/>
      <c r="DQ16" s="814"/>
      <c r="DR16" s="815"/>
      <c r="DS16" s="815"/>
      <c r="DT16" s="815"/>
      <c r="DU16" s="816"/>
      <c r="DV16" s="827"/>
      <c r="DW16" s="828"/>
      <c r="DX16" s="828"/>
      <c r="DY16" s="828"/>
      <c r="DZ16" s="829"/>
      <c r="EA16" s="254"/>
    </row>
    <row r="17" spans="1:131" s="255" customFormat="1" ht="26.25" customHeight="1">
      <c r="A17" s="261">
        <v>11</v>
      </c>
      <c r="B17" s="817"/>
      <c r="C17" s="818"/>
      <c r="D17" s="818"/>
      <c r="E17" s="818"/>
      <c r="F17" s="818"/>
      <c r="G17" s="818"/>
      <c r="H17" s="818"/>
      <c r="I17" s="818"/>
      <c r="J17" s="818"/>
      <c r="K17" s="818"/>
      <c r="L17" s="818"/>
      <c r="M17" s="818"/>
      <c r="N17" s="818"/>
      <c r="O17" s="818"/>
      <c r="P17" s="819"/>
      <c r="Q17" s="820"/>
      <c r="R17" s="821"/>
      <c r="S17" s="821"/>
      <c r="T17" s="821"/>
      <c r="U17" s="821"/>
      <c r="V17" s="821"/>
      <c r="W17" s="821"/>
      <c r="X17" s="821"/>
      <c r="Y17" s="821"/>
      <c r="Z17" s="821"/>
      <c r="AA17" s="821"/>
      <c r="AB17" s="821"/>
      <c r="AC17" s="821"/>
      <c r="AD17" s="821"/>
      <c r="AE17" s="822"/>
      <c r="AF17" s="823"/>
      <c r="AG17" s="824"/>
      <c r="AH17" s="824"/>
      <c r="AI17" s="824"/>
      <c r="AJ17" s="825"/>
      <c r="AK17" s="826"/>
      <c r="AL17" s="807"/>
      <c r="AM17" s="807"/>
      <c r="AN17" s="807"/>
      <c r="AO17" s="807"/>
      <c r="AP17" s="807"/>
      <c r="AQ17" s="807"/>
      <c r="AR17" s="807"/>
      <c r="AS17" s="807"/>
      <c r="AT17" s="807"/>
      <c r="AU17" s="808"/>
      <c r="AV17" s="808"/>
      <c r="AW17" s="808"/>
      <c r="AX17" s="808"/>
      <c r="AY17" s="809"/>
      <c r="AZ17" s="252"/>
      <c r="BA17" s="252"/>
      <c r="BB17" s="252"/>
      <c r="BC17" s="252"/>
      <c r="BD17" s="252"/>
      <c r="BE17" s="253"/>
      <c r="BF17" s="253"/>
      <c r="BG17" s="253"/>
      <c r="BH17" s="253"/>
      <c r="BI17" s="253"/>
      <c r="BJ17" s="253"/>
      <c r="BK17" s="253"/>
      <c r="BL17" s="253"/>
      <c r="BM17" s="253"/>
      <c r="BN17" s="253"/>
      <c r="BO17" s="253"/>
      <c r="BP17" s="253"/>
      <c r="BQ17" s="262">
        <v>11</v>
      </c>
      <c r="BR17" s="263"/>
      <c r="BS17" s="810"/>
      <c r="BT17" s="811"/>
      <c r="BU17" s="811"/>
      <c r="BV17" s="811"/>
      <c r="BW17" s="811"/>
      <c r="BX17" s="811"/>
      <c r="BY17" s="811"/>
      <c r="BZ17" s="811"/>
      <c r="CA17" s="811"/>
      <c r="CB17" s="811"/>
      <c r="CC17" s="811"/>
      <c r="CD17" s="811"/>
      <c r="CE17" s="811"/>
      <c r="CF17" s="811"/>
      <c r="CG17" s="812"/>
      <c r="CH17" s="814"/>
      <c r="CI17" s="815"/>
      <c r="CJ17" s="815"/>
      <c r="CK17" s="815"/>
      <c r="CL17" s="816"/>
      <c r="CM17" s="814"/>
      <c r="CN17" s="815"/>
      <c r="CO17" s="815"/>
      <c r="CP17" s="815"/>
      <c r="CQ17" s="816"/>
      <c r="CR17" s="814"/>
      <c r="CS17" s="815"/>
      <c r="CT17" s="815"/>
      <c r="CU17" s="815"/>
      <c r="CV17" s="816"/>
      <c r="CW17" s="814"/>
      <c r="CX17" s="815"/>
      <c r="CY17" s="815"/>
      <c r="CZ17" s="815"/>
      <c r="DA17" s="816"/>
      <c r="DB17" s="814"/>
      <c r="DC17" s="815"/>
      <c r="DD17" s="815"/>
      <c r="DE17" s="815"/>
      <c r="DF17" s="816"/>
      <c r="DG17" s="814"/>
      <c r="DH17" s="815"/>
      <c r="DI17" s="815"/>
      <c r="DJ17" s="815"/>
      <c r="DK17" s="816"/>
      <c r="DL17" s="814"/>
      <c r="DM17" s="815"/>
      <c r="DN17" s="815"/>
      <c r="DO17" s="815"/>
      <c r="DP17" s="816"/>
      <c r="DQ17" s="814"/>
      <c r="DR17" s="815"/>
      <c r="DS17" s="815"/>
      <c r="DT17" s="815"/>
      <c r="DU17" s="816"/>
      <c r="DV17" s="827"/>
      <c r="DW17" s="828"/>
      <c r="DX17" s="828"/>
      <c r="DY17" s="828"/>
      <c r="DZ17" s="829"/>
      <c r="EA17" s="254"/>
    </row>
    <row r="18" spans="1:131" s="255" customFormat="1" ht="26.25" customHeight="1">
      <c r="A18" s="261">
        <v>12</v>
      </c>
      <c r="B18" s="817"/>
      <c r="C18" s="818"/>
      <c r="D18" s="818"/>
      <c r="E18" s="818"/>
      <c r="F18" s="818"/>
      <c r="G18" s="818"/>
      <c r="H18" s="818"/>
      <c r="I18" s="818"/>
      <c r="J18" s="818"/>
      <c r="K18" s="818"/>
      <c r="L18" s="818"/>
      <c r="M18" s="818"/>
      <c r="N18" s="818"/>
      <c r="O18" s="818"/>
      <c r="P18" s="819"/>
      <c r="Q18" s="820"/>
      <c r="R18" s="821"/>
      <c r="S18" s="821"/>
      <c r="T18" s="821"/>
      <c r="U18" s="821"/>
      <c r="V18" s="821"/>
      <c r="W18" s="821"/>
      <c r="X18" s="821"/>
      <c r="Y18" s="821"/>
      <c r="Z18" s="821"/>
      <c r="AA18" s="821"/>
      <c r="AB18" s="821"/>
      <c r="AC18" s="821"/>
      <c r="AD18" s="821"/>
      <c r="AE18" s="822"/>
      <c r="AF18" s="823"/>
      <c r="AG18" s="824"/>
      <c r="AH18" s="824"/>
      <c r="AI18" s="824"/>
      <c r="AJ18" s="825"/>
      <c r="AK18" s="826"/>
      <c r="AL18" s="807"/>
      <c r="AM18" s="807"/>
      <c r="AN18" s="807"/>
      <c r="AO18" s="807"/>
      <c r="AP18" s="807"/>
      <c r="AQ18" s="807"/>
      <c r="AR18" s="807"/>
      <c r="AS18" s="807"/>
      <c r="AT18" s="807"/>
      <c r="AU18" s="808"/>
      <c r="AV18" s="808"/>
      <c r="AW18" s="808"/>
      <c r="AX18" s="808"/>
      <c r="AY18" s="809"/>
      <c r="AZ18" s="252"/>
      <c r="BA18" s="252"/>
      <c r="BB18" s="252"/>
      <c r="BC18" s="252"/>
      <c r="BD18" s="252"/>
      <c r="BE18" s="253"/>
      <c r="BF18" s="253"/>
      <c r="BG18" s="253"/>
      <c r="BH18" s="253"/>
      <c r="BI18" s="253"/>
      <c r="BJ18" s="253"/>
      <c r="BK18" s="253"/>
      <c r="BL18" s="253"/>
      <c r="BM18" s="253"/>
      <c r="BN18" s="253"/>
      <c r="BO18" s="253"/>
      <c r="BP18" s="253"/>
      <c r="BQ18" s="262">
        <v>12</v>
      </c>
      <c r="BR18" s="263"/>
      <c r="BS18" s="810"/>
      <c r="BT18" s="811"/>
      <c r="BU18" s="811"/>
      <c r="BV18" s="811"/>
      <c r="BW18" s="811"/>
      <c r="BX18" s="811"/>
      <c r="BY18" s="811"/>
      <c r="BZ18" s="811"/>
      <c r="CA18" s="811"/>
      <c r="CB18" s="811"/>
      <c r="CC18" s="811"/>
      <c r="CD18" s="811"/>
      <c r="CE18" s="811"/>
      <c r="CF18" s="811"/>
      <c r="CG18" s="812"/>
      <c r="CH18" s="814"/>
      <c r="CI18" s="815"/>
      <c r="CJ18" s="815"/>
      <c r="CK18" s="815"/>
      <c r="CL18" s="816"/>
      <c r="CM18" s="814"/>
      <c r="CN18" s="815"/>
      <c r="CO18" s="815"/>
      <c r="CP18" s="815"/>
      <c r="CQ18" s="816"/>
      <c r="CR18" s="814"/>
      <c r="CS18" s="815"/>
      <c r="CT18" s="815"/>
      <c r="CU18" s="815"/>
      <c r="CV18" s="816"/>
      <c r="CW18" s="814"/>
      <c r="CX18" s="815"/>
      <c r="CY18" s="815"/>
      <c r="CZ18" s="815"/>
      <c r="DA18" s="816"/>
      <c r="DB18" s="814"/>
      <c r="DC18" s="815"/>
      <c r="DD18" s="815"/>
      <c r="DE18" s="815"/>
      <c r="DF18" s="816"/>
      <c r="DG18" s="814"/>
      <c r="DH18" s="815"/>
      <c r="DI18" s="815"/>
      <c r="DJ18" s="815"/>
      <c r="DK18" s="816"/>
      <c r="DL18" s="814"/>
      <c r="DM18" s="815"/>
      <c r="DN18" s="815"/>
      <c r="DO18" s="815"/>
      <c r="DP18" s="816"/>
      <c r="DQ18" s="814"/>
      <c r="DR18" s="815"/>
      <c r="DS18" s="815"/>
      <c r="DT18" s="815"/>
      <c r="DU18" s="816"/>
      <c r="DV18" s="827"/>
      <c r="DW18" s="828"/>
      <c r="DX18" s="828"/>
      <c r="DY18" s="828"/>
      <c r="DZ18" s="829"/>
      <c r="EA18" s="254"/>
    </row>
    <row r="19" spans="1:131" s="255" customFormat="1" ht="26.25" customHeight="1">
      <c r="A19" s="261">
        <v>13</v>
      </c>
      <c r="B19" s="817"/>
      <c r="C19" s="818"/>
      <c r="D19" s="818"/>
      <c r="E19" s="818"/>
      <c r="F19" s="818"/>
      <c r="G19" s="818"/>
      <c r="H19" s="818"/>
      <c r="I19" s="818"/>
      <c r="J19" s="818"/>
      <c r="K19" s="818"/>
      <c r="L19" s="818"/>
      <c r="M19" s="818"/>
      <c r="N19" s="818"/>
      <c r="O19" s="818"/>
      <c r="P19" s="819"/>
      <c r="Q19" s="820"/>
      <c r="R19" s="821"/>
      <c r="S19" s="821"/>
      <c r="T19" s="821"/>
      <c r="U19" s="821"/>
      <c r="V19" s="821"/>
      <c r="W19" s="821"/>
      <c r="X19" s="821"/>
      <c r="Y19" s="821"/>
      <c r="Z19" s="821"/>
      <c r="AA19" s="821"/>
      <c r="AB19" s="821"/>
      <c r="AC19" s="821"/>
      <c r="AD19" s="821"/>
      <c r="AE19" s="822"/>
      <c r="AF19" s="823"/>
      <c r="AG19" s="824"/>
      <c r="AH19" s="824"/>
      <c r="AI19" s="824"/>
      <c r="AJ19" s="825"/>
      <c r="AK19" s="826"/>
      <c r="AL19" s="807"/>
      <c r="AM19" s="807"/>
      <c r="AN19" s="807"/>
      <c r="AO19" s="807"/>
      <c r="AP19" s="807"/>
      <c r="AQ19" s="807"/>
      <c r="AR19" s="807"/>
      <c r="AS19" s="807"/>
      <c r="AT19" s="807"/>
      <c r="AU19" s="808"/>
      <c r="AV19" s="808"/>
      <c r="AW19" s="808"/>
      <c r="AX19" s="808"/>
      <c r="AY19" s="809"/>
      <c r="AZ19" s="252"/>
      <c r="BA19" s="252"/>
      <c r="BB19" s="252"/>
      <c r="BC19" s="252"/>
      <c r="BD19" s="252"/>
      <c r="BE19" s="253"/>
      <c r="BF19" s="253"/>
      <c r="BG19" s="253"/>
      <c r="BH19" s="253"/>
      <c r="BI19" s="253"/>
      <c r="BJ19" s="253"/>
      <c r="BK19" s="253"/>
      <c r="BL19" s="253"/>
      <c r="BM19" s="253"/>
      <c r="BN19" s="253"/>
      <c r="BO19" s="253"/>
      <c r="BP19" s="253"/>
      <c r="BQ19" s="262">
        <v>13</v>
      </c>
      <c r="BR19" s="263"/>
      <c r="BS19" s="810"/>
      <c r="BT19" s="811"/>
      <c r="BU19" s="811"/>
      <c r="BV19" s="811"/>
      <c r="BW19" s="811"/>
      <c r="BX19" s="811"/>
      <c r="BY19" s="811"/>
      <c r="BZ19" s="811"/>
      <c r="CA19" s="811"/>
      <c r="CB19" s="811"/>
      <c r="CC19" s="811"/>
      <c r="CD19" s="811"/>
      <c r="CE19" s="811"/>
      <c r="CF19" s="811"/>
      <c r="CG19" s="812"/>
      <c r="CH19" s="814"/>
      <c r="CI19" s="815"/>
      <c r="CJ19" s="815"/>
      <c r="CK19" s="815"/>
      <c r="CL19" s="816"/>
      <c r="CM19" s="814"/>
      <c r="CN19" s="815"/>
      <c r="CO19" s="815"/>
      <c r="CP19" s="815"/>
      <c r="CQ19" s="816"/>
      <c r="CR19" s="814"/>
      <c r="CS19" s="815"/>
      <c r="CT19" s="815"/>
      <c r="CU19" s="815"/>
      <c r="CV19" s="816"/>
      <c r="CW19" s="814"/>
      <c r="CX19" s="815"/>
      <c r="CY19" s="815"/>
      <c r="CZ19" s="815"/>
      <c r="DA19" s="816"/>
      <c r="DB19" s="814"/>
      <c r="DC19" s="815"/>
      <c r="DD19" s="815"/>
      <c r="DE19" s="815"/>
      <c r="DF19" s="816"/>
      <c r="DG19" s="814"/>
      <c r="DH19" s="815"/>
      <c r="DI19" s="815"/>
      <c r="DJ19" s="815"/>
      <c r="DK19" s="816"/>
      <c r="DL19" s="814"/>
      <c r="DM19" s="815"/>
      <c r="DN19" s="815"/>
      <c r="DO19" s="815"/>
      <c r="DP19" s="816"/>
      <c r="DQ19" s="814"/>
      <c r="DR19" s="815"/>
      <c r="DS19" s="815"/>
      <c r="DT19" s="815"/>
      <c r="DU19" s="816"/>
      <c r="DV19" s="827"/>
      <c r="DW19" s="828"/>
      <c r="DX19" s="828"/>
      <c r="DY19" s="828"/>
      <c r="DZ19" s="829"/>
      <c r="EA19" s="254"/>
    </row>
    <row r="20" spans="1:131" s="255" customFormat="1" ht="26.25" customHeight="1">
      <c r="A20" s="261">
        <v>14</v>
      </c>
      <c r="B20" s="817"/>
      <c r="C20" s="818"/>
      <c r="D20" s="818"/>
      <c r="E20" s="818"/>
      <c r="F20" s="818"/>
      <c r="G20" s="818"/>
      <c r="H20" s="818"/>
      <c r="I20" s="818"/>
      <c r="J20" s="818"/>
      <c r="K20" s="818"/>
      <c r="L20" s="818"/>
      <c r="M20" s="818"/>
      <c r="N20" s="818"/>
      <c r="O20" s="818"/>
      <c r="P20" s="819"/>
      <c r="Q20" s="820"/>
      <c r="R20" s="821"/>
      <c r="S20" s="821"/>
      <c r="T20" s="821"/>
      <c r="U20" s="821"/>
      <c r="V20" s="821"/>
      <c r="W20" s="821"/>
      <c r="X20" s="821"/>
      <c r="Y20" s="821"/>
      <c r="Z20" s="821"/>
      <c r="AA20" s="821"/>
      <c r="AB20" s="821"/>
      <c r="AC20" s="821"/>
      <c r="AD20" s="821"/>
      <c r="AE20" s="822"/>
      <c r="AF20" s="823"/>
      <c r="AG20" s="824"/>
      <c r="AH20" s="824"/>
      <c r="AI20" s="824"/>
      <c r="AJ20" s="825"/>
      <c r="AK20" s="826"/>
      <c r="AL20" s="807"/>
      <c r="AM20" s="807"/>
      <c r="AN20" s="807"/>
      <c r="AO20" s="807"/>
      <c r="AP20" s="807"/>
      <c r="AQ20" s="807"/>
      <c r="AR20" s="807"/>
      <c r="AS20" s="807"/>
      <c r="AT20" s="807"/>
      <c r="AU20" s="808"/>
      <c r="AV20" s="808"/>
      <c r="AW20" s="808"/>
      <c r="AX20" s="808"/>
      <c r="AY20" s="809"/>
      <c r="AZ20" s="252"/>
      <c r="BA20" s="252"/>
      <c r="BB20" s="252"/>
      <c r="BC20" s="252"/>
      <c r="BD20" s="252"/>
      <c r="BE20" s="253"/>
      <c r="BF20" s="253"/>
      <c r="BG20" s="253"/>
      <c r="BH20" s="253"/>
      <c r="BI20" s="253"/>
      <c r="BJ20" s="253"/>
      <c r="BK20" s="253"/>
      <c r="BL20" s="253"/>
      <c r="BM20" s="253"/>
      <c r="BN20" s="253"/>
      <c r="BO20" s="253"/>
      <c r="BP20" s="253"/>
      <c r="BQ20" s="262">
        <v>14</v>
      </c>
      <c r="BR20" s="263"/>
      <c r="BS20" s="810"/>
      <c r="BT20" s="811"/>
      <c r="BU20" s="811"/>
      <c r="BV20" s="811"/>
      <c r="BW20" s="811"/>
      <c r="BX20" s="811"/>
      <c r="BY20" s="811"/>
      <c r="BZ20" s="811"/>
      <c r="CA20" s="811"/>
      <c r="CB20" s="811"/>
      <c r="CC20" s="811"/>
      <c r="CD20" s="811"/>
      <c r="CE20" s="811"/>
      <c r="CF20" s="811"/>
      <c r="CG20" s="812"/>
      <c r="CH20" s="814"/>
      <c r="CI20" s="815"/>
      <c r="CJ20" s="815"/>
      <c r="CK20" s="815"/>
      <c r="CL20" s="816"/>
      <c r="CM20" s="814"/>
      <c r="CN20" s="815"/>
      <c r="CO20" s="815"/>
      <c r="CP20" s="815"/>
      <c r="CQ20" s="816"/>
      <c r="CR20" s="814"/>
      <c r="CS20" s="815"/>
      <c r="CT20" s="815"/>
      <c r="CU20" s="815"/>
      <c r="CV20" s="816"/>
      <c r="CW20" s="814"/>
      <c r="CX20" s="815"/>
      <c r="CY20" s="815"/>
      <c r="CZ20" s="815"/>
      <c r="DA20" s="816"/>
      <c r="DB20" s="814"/>
      <c r="DC20" s="815"/>
      <c r="DD20" s="815"/>
      <c r="DE20" s="815"/>
      <c r="DF20" s="816"/>
      <c r="DG20" s="814"/>
      <c r="DH20" s="815"/>
      <c r="DI20" s="815"/>
      <c r="DJ20" s="815"/>
      <c r="DK20" s="816"/>
      <c r="DL20" s="814"/>
      <c r="DM20" s="815"/>
      <c r="DN20" s="815"/>
      <c r="DO20" s="815"/>
      <c r="DP20" s="816"/>
      <c r="DQ20" s="814"/>
      <c r="DR20" s="815"/>
      <c r="DS20" s="815"/>
      <c r="DT20" s="815"/>
      <c r="DU20" s="816"/>
      <c r="DV20" s="827"/>
      <c r="DW20" s="828"/>
      <c r="DX20" s="828"/>
      <c r="DY20" s="828"/>
      <c r="DZ20" s="829"/>
      <c r="EA20" s="254"/>
    </row>
    <row r="21" spans="1:131" s="255" customFormat="1" ht="26.25" customHeight="1" thickBot="1">
      <c r="A21" s="261">
        <v>15</v>
      </c>
      <c r="B21" s="817"/>
      <c r="C21" s="818"/>
      <c r="D21" s="818"/>
      <c r="E21" s="818"/>
      <c r="F21" s="818"/>
      <c r="G21" s="818"/>
      <c r="H21" s="818"/>
      <c r="I21" s="818"/>
      <c r="J21" s="818"/>
      <c r="K21" s="818"/>
      <c r="L21" s="818"/>
      <c r="M21" s="818"/>
      <c r="N21" s="818"/>
      <c r="O21" s="818"/>
      <c r="P21" s="819"/>
      <c r="Q21" s="820"/>
      <c r="R21" s="821"/>
      <c r="S21" s="821"/>
      <c r="T21" s="821"/>
      <c r="U21" s="821"/>
      <c r="V21" s="821"/>
      <c r="W21" s="821"/>
      <c r="X21" s="821"/>
      <c r="Y21" s="821"/>
      <c r="Z21" s="821"/>
      <c r="AA21" s="821"/>
      <c r="AB21" s="821"/>
      <c r="AC21" s="821"/>
      <c r="AD21" s="821"/>
      <c r="AE21" s="822"/>
      <c r="AF21" s="823"/>
      <c r="AG21" s="824"/>
      <c r="AH21" s="824"/>
      <c r="AI21" s="824"/>
      <c r="AJ21" s="825"/>
      <c r="AK21" s="826"/>
      <c r="AL21" s="807"/>
      <c r="AM21" s="807"/>
      <c r="AN21" s="807"/>
      <c r="AO21" s="807"/>
      <c r="AP21" s="807"/>
      <c r="AQ21" s="807"/>
      <c r="AR21" s="807"/>
      <c r="AS21" s="807"/>
      <c r="AT21" s="807"/>
      <c r="AU21" s="808"/>
      <c r="AV21" s="808"/>
      <c r="AW21" s="808"/>
      <c r="AX21" s="808"/>
      <c r="AY21" s="809"/>
      <c r="AZ21" s="252"/>
      <c r="BA21" s="252"/>
      <c r="BB21" s="252"/>
      <c r="BC21" s="252"/>
      <c r="BD21" s="252"/>
      <c r="BE21" s="253"/>
      <c r="BF21" s="253"/>
      <c r="BG21" s="253"/>
      <c r="BH21" s="253"/>
      <c r="BI21" s="253"/>
      <c r="BJ21" s="253"/>
      <c r="BK21" s="253"/>
      <c r="BL21" s="253"/>
      <c r="BM21" s="253"/>
      <c r="BN21" s="253"/>
      <c r="BO21" s="253"/>
      <c r="BP21" s="253"/>
      <c r="BQ21" s="262">
        <v>15</v>
      </c>
      <c r="BR21" s="263"/>
      <c r="BS21" s="810"/>
      <c r="BT21" s="811"/>
      <c r="BU21" s="811"/>
      <c r="BV21" s="811"/>
      <c r="BW21" s="811"/>
      <c r="BX21" s="811"/>
      <c r="BY21" s="811"/>
      <c r="BZ21" s="811"/>
      <c r="CA21" s="811"/>
      <c r="CB21" s="811"/>
      <c r="CC21" s="811"/>
      <c r="CD21" s="811"/>
      <c r="CE21" s="811"/>
      <c r="CF21" s="811"/>
      <c r="CG21" s="812"/>
      <c r="CH21" s="814"/>
      <c r="CI21" s="815"/>
      <c r="CJ21" s="815"/>
      <c r="CK21" s="815"/>
      <c r="CL21" s="816"/>
      <c r="CM21" s="814"/>
      <c r="CN21" s="815"/>
      <c r="CO21" s="815"/>
      <c r="CP21" s="815"/>
      <c r="CQ21" s="816"/>
      <c r="CR21" s="814"/>
      <c r="CS21" s="815"/>
      <c r="CT21" s="815"/>
      <c r="CU21" s="815"/>
      <c r="CV21" s="816"/>
      <c r="CW21" s="814"/>
      <c r="CX21" s="815"/>
      <c r="CY21" s="815"/>
      <c r="CZ21" s="815"/>
      <c r="DA21" s="816"/>
      <c r="DB21" s="814"/>
      <c r="DC21" s="815"/>
      <c r="DD21" s="815"/>
      <c r="DE21" s="815"/>
      <c r="DF21" s="816"/>
      <c r="DG21" s="814"/>
      <c r="DH21" s="815"/>
      <c r="DI21" s="815"/>
      <c r="DJ21" s="815"/>
      <c r="DK21" s="816"/>
      <c r="DL21" s="814"/>
      <c r="DM21" s="815"/>
      <c r="DN21" s="815"/>
      <c r="DO21" s="815"/>
      <c r="DP21" s="816"/>
      <c r="DQ21" s="814"/>
      <c r="DR21" s="815"/>
      <c r="DS21" s="815"/>
      <c r="DT21" s="815"/>
      <c r="DU21" s="816"/>
      <c r="DV21" s="827"/>
      <c r="DW21" s="828"/>
      <c r="DX21" s="828"/>
      <c r="DY21" s="828"/>
      <c r="DZ21" s="829"/>
      <c r="EA21" s="254"/>
    </row>
    <row r="22" spans="1:131" s="255" customFormat="1" ht="26.25" customHeight="1">
      <c r="A22" s="261">
        <v>16</v>
      </c>
      <c r="B22" s="817"/>
      <c r="C22" s="818"/>
      <c r="D22" s="818"/>
      <c r="E22" s="818"/>
      <c r="F22" s="818"/>
      <c r="G22" s="818"/>
      <c r="H22" s="818"/>
      <c r="I22" s="818"/>
      <c r="J22" s="818"/>
      <c r="K22" s="818"/>
      <c r="L22" s="818"/>
      <c r="M22" s="818"/>
      <c r="N22" s="818"/>
      <c r="O22" s="818"/>
      <c r="P22" s="819"/>
      <c r="Q22" s="830"/>
      <c r="R22" s="831"/>
      <c r="S22" s="831"/>
      <c r="T22" s="831"/>
      <c r="U22" s="831"/>
      <c r="V22" s="831"/>
      <c r="W22" s="831"/>
      <c r="X22" s="831"/>
      <c r="Y22" s="831"/>
      <c r="Z22" s="831"/>
      <c r="AA22" s="831"/>
      <c r="AB22" s="831"/>
      <c r="AC22" s="831"/>
      <c r="AD22" s="831"/>
      <c r="AE22" s="832"/>
      <c r="AF22" s="823"/>
      <c r="AG22" s="824"/>
      <c r="AH22" s="824"/>
      <c r="AI22" s="824"/>
      <c r="AJ22" s="825"/>
      <c r="AK22" s="833"/>
      <c r="AL22" s="834"/>
      <c r="AM22" s="834"/>
      <c r="AN22" s="834"/>
      <c r="AO22" s="834"/>
      <c r="AP22" s="834"/>
      <c r="AQ22" s="834"/>
      <c r="AR22" s="834"/>
      <c r="AS22" s="834"/>
      <c r="AT22" s="834"/>
      <c r="AU22" s="835"/>
      <c r="AV22" s="835"/>
      <c r="AW22" s="835"/>
      <c r="AX22" s="835"/>
      <c r="AY22" s="836"/>
      <c r="AZ22" s="837" t="s">
        <v>385</v>
      </c>
      <c r="BA22" s="837"/>
      <c r="BB22" s="837"/>
      <c r="BC22" s="837"/>
      <c r="BD22" s="838"/>
      <c r="BE22" s="253"/>
      <c r="BF22" s="253"/>
      <c r="BG22" s="253"/>
      <c r="BH22" s="253"/>
      <c r="BI22" s="253"/>
      <c r="BJ22" s="253"/>
      <c r="BK22" s="253"/>
      <c r="BL22" s="253"/>
      <c r="BM22" s="253"/>
      <c r="BN22" s="253"/>
      <c r="BO22" s="253"/>
      <c r="BP22" s="253"/>
      <c r="BQ22" s="262">
        <v>16</v>
      </c>
      <c r="BR22" s="263"/>
      <c r="BS22" s="810"/>
      <c r="BT22" s="811"/>
      <c r="BU22" s="811"/>
      <c r="BV22" s="811"/>
      <c r="BW22" s="811"/>
      <c r="BX22" s="811"/>
      <c r="BY22" s="811"/>
      <c r="BZ22" s="811"/>
      <c r="CA22" s="811"/>
      <c r="CB22" s="811"/>
      <c r="CC22" s="811"/>
      <c r="CD22" s="811"/>
      <c r="CE22" s="811"/>
      <c r="CF22" s="811"/>
      <c r="CG22" s="812"/>
      <c r="CH22" s="814"/>
      <c r="CI22" s="815"/>
      <c r="CJ22" s="815"/>
      <c r="CK22" s="815"/>
      <c r="CL22" s="816"/>
      <c r="CM22" s="814"/>
      <c r="CN22" s="815"/>
      <c r="CO22" s="815"/>
      <c r="CP22" s="815"/>
      <c r="CQ22" s="816"/>
      <c r="CR22" s="814"/>
      <c r="CS22" s="815"/>
      <c r="CT22" s="815"/>
      <c r="CU22" s="815"/>
      <c r="CV22" s="816"/>
      <c r="CW22" s="814"/>
      <c r="CX22" s="815"/>
      <c r="CY22" s="815"/>
      <c r="CZ22" s="815"/>
      <c r="DA22" s="816"/>
      <c r="DB22" s="814"/>
      <c r="DC22" s="815"/>
      <c r="DD22" s="815"/>
      <c r="DE22" s="815"/>
      <c r="DF22" s="816"/>
      <c r="DG22" s="814"/>
      <c r="DH22" s="815"/>
      <c r="DI22" s="815"/>
      <c r="DJ22" s="815"/>
      <c r="DK22" s="816"/>
      <c r="DL22" s="814"/>
      <c r="DM22" s="815"/>
      <c r="DN22" s="815"/>
      <c r="DO22" s="815"/>
      <c r="DP22" s="816"/>
      <c r="DQ22" s="814"/>
      <c r="DR22" s="815"/>
      <c r="DS22" s="815"/>
      <c r="DT22" s="815"/>
      <c r="DU22" s="816"/>
      <c r="DV22" s="827"/>
      <c r="DW22" s="828"/>
      <c r="DX22" s="828"/>
      <c r="DY22" s="828"/>
      <c r="DZ22" s="829"/>
      <c r="EA22" s="254"/>
    </row>
    <row r="23" spans="1:131" s="255" customFormat="1" ht="26.25" customHeight="1" thickBot="1">
      <c r="A23" s="264" t="s">
        <v>386</v>
      </c>
      <c r="B23" s="839" t="s">
        <v>387</v>
      </c>
      <c r="C23" s="840"/>
      <c r="D23" s="840"/>
      <c r="E23" s="840"/>
      <c r="F23" s="840"/>
      <c r="G23" s="840"/>
      <c r="H23" s="840"/>
      <c r="I23" s="840"/>
      <c r="J23" s="840"/>
      <c r="K23" s="840"/>
      <c r="L23" s="840"/>
      <c r="M23" s="840"/>
      <c r="N23" s="840"/>
      <c r="O23" s="840"/>
      <c r="P23" s="841"/>
      <c r="Q23" s="842">
        <v>7241</v>
      </c>
      <c r="R23" s="843"/>
      <c r="S23" s="843"/>
      <c r="T23" s="843"/>
      <c r="U23" s="843"/>
      <c r="V23" s="843">
        <v>6742</v>
      </c>
      <c r="W23" s="843"/>
      <c r="X23" s="843"/>
      <c r="Y23" s="843"/>
      <c r="Z23" s="843"/>
      <c r="AA23" s="843">
        <v>499</v>
      </c>
      <c r="AB23" s="843"/>
      <c r="AC23" s="843"/>
      <c r="AD23" s="843"/>
      <c r="AE23" s="844"/>
      <c r="AF23" s="845"/>
      <c r="AG23" s="843"/>
      <c r="AH23" s="843"/>
      <c r="AI23" s="843"/>
      <c r="AJ23" s="846"/>
      <c r="AK23" s="847"/>
      <c r="AL23" s="848"/>
      <c r="AM23" s="848"/>
      <c r="AN23" s="848"/>
      <c r="AO23" s="848"/>
      <c r="AP23" s="843">
        <v>2913</v>
      </c>
      <c r="AQ23" s="843"/>
      <c r="AR23" s="843"/>
      <c r="AS23" s="843"/>
      <c r="AT23" s="843"/>
      <c r="AU23" s="849"/>
      <c r="AV23" s="849"/>
      <c r="AW23" s="849"/>
      <c r="AX23" s="849"/>
      <c r="AY23" s="850"/>
      <c r="AZ23" s="851" t="s">
        <v>388</v>
      </c>
      <c r="BA23" s="852"/>
      <c r="BB23" s="852"/>
      <c r="BC23" s="852"/>
      <c r="BD23" s="853"/>
      <c r="BE23" s="253"/>
      <c r="BF23" s="253"/>
      <c r="BG23" s="253"/>
      <c r="BH23" s="253"/>
      <c r="BI23" s="253"/>
      <c r="BJ23" s="253"/>
      <c r="BK23" s="253"/>
      <c r="BL23" s="253"/>
      <c r="BM23" s="253"/>
      <c r="BN23" s="253"/>
      <c r="BO23" s="253"/>
      <c r="BP23" s="253"/>
      <c r="BQ23" s="262">
        <v>17</v>
      </c>
      <c r="BR23" s="263"/>
      <c r="BS23" s="810"/>
      <c r="BT23" s="811"/>
      <c r="BU23" s="811"/>
      <c r="BV23" s="811"/>
      <c r="BW23" s="811"/>
      <c r="BX23" s="811"/>
      <c r="BY23" s="811"/>
      <c r="BZ23" s="811"/>
      <c r="CA23" s="811"/>
      <c r="CB23" s="811"/>
      <c r="CC23" s="811"/>
      <c r="CD23" s="811"/>
      <c r="CE23" s="811"/>
      <c r="CF23" s="811"/>
      <c r="CG23" s="812"/>
      <c r="CH23" s="814"/>
      <c r="CI23" s="815"/>
      <c r="CJ23" s="815"/>
      <c r="CK23" s="815"/>
      <c r="CL23" s="816"/>
      <c r="CM23" s="814"/>
      <c r="CN23" s="815"/>
      <c r="CO23" s="815"/>
      <c r="CP23" s="815"/>
      <c r="CQ23" s="816"/>
      <c r="CR23" s="814"/>
      <c r="CS23" s="815"/>
      <c r="CT23" s="815"/>
      <c r="CU23" s="815"/>
      <c r="CV23" s="816"/>
      <c r="CW23" s="814"/>
      <c r="CX23" s="815"/>
      <c r="CY23" s="815"/>
      <c r="CZ23" s="815"/>
      <c r="DA23" s="816"/>
      <c r="DB23" s="814"/>
      <c r="DC23" s="815"/>
      <c r="DD23" s="815"/>
      <c r="DE23" s="815"/>
      <c r="DF23" s="816"/>
      <c r="DG23" s="814"/>
      <c r="DH23" s="815"/>
      <c r="DI23" s="815"/>
      <c r="DJ23" s="815"/>
      <c r="DK23" s="816"/>
      <c r="DL23" s="814"/>
      <c r="DM23" s="815"/>
      <c r="DN23" s="815"/>
      <c r="DO23" s="815"/>
      <c r="DP23" s="816"/>
      <c r="DQ23" s="814"/>
      <c r="DR23" s="815"/>
      <c r="DS23" s="815"/>
      <c r="DT23" s="815"/>
      <c r="DU23" s="816"/>
      <c r="DV23" s="827"/>
      <c r="DW23" s="828"/>
      <c r="DX23" s="828"/>
      <c r="DY23" s="828"/>
      <c r="DZ23" s="829"/>
      <c r="EA23" s="254"/>
    </row>
    <row r="24" spans="1:131" s="255" customFormat="1" ht="26.25" customHeight="1">
      <c r="A24" s="854" t="s">
        <v>389</v>
      </c>
      <c r="B24" s="854"/>
      <c r="C24" s="854"/>
      <c r="D24" s="854"/>
      <c r="E24" s="854"/>
      <c r="F24" s="854"/>
      <c r="G24" s="854"/>
      <c r="H24" s="854"/>
      <c r="I24" s="854"/>
      <c r="J24" s="854"/>
      <c r="K24" s="854"/>
      <c r="L24" s="854"/>
      <c r="M24" s="854"/>
      <c r="N24" s="854"/>
      <c r="O24" s="854"/>
      <c r="P24" s="854"/>
      <c r="Q24" s="854"/>
      <c r="R24" s="854"/>
      <c r="S24" s="854"/>
      <c r="T24" s="854"/>
      <c r="U24" s="854"/>
      <c r="V24" s="854"/>
      <c r="W24" s="854"/>
      <c r="X24" s="854"/>
      <c r="Y24" s="854"/>
      <c r="Z24" s="854"/>
      <c r="AA24" s="854"/>
      <c r="AB24" s="854"/>
      <c r="AC24" s="854"/>
      <c r="AD24" s="854"/>
      <c r="AE24" s="854"/>
      <c r="AF24" s="854"/>
      <c r="AG24" s="854"/>
      <c r="AH24" s="854"/>
      <c r="AI24" s="854"/>
      <c r="AJ24" s="854"/>
      <c r="AK24" s="854"/>
      <c r="AL24" s="854"/>
      <c r="AM24" s="854"/>
      <c r="AN24" s="854"/>
      <c r="AO24" s="854"/>
      <c r="AP24" s="854"/>
      <c r="AQ24" s="854"/>
      <c r="AR24" s="854"/>
      <c r="AS24" s="854"/>
      <c r="AT24" s="854"/>
      <c r="AU24" s="854"/>
      <c r="AV24" s="854"/>
      <c r="AW24" s="854"/>
      <c r="AX24" s="854"/>
      <c r="AY24" s="854"/>
      <c r="AZ24" s="252"/>
      <c r="BA24" s="252"/>
      <c r="BB24" s="252"/>
      <c r="BC24" s="252"/>
      <c r="BD24" s="252"/>
      <c r="BE24" s="253"/>
      <c r="BF24" s="253"/>
      <c r="BG24" s="253"/>
      <c r="BH24" s="253"/>
      <c r="BI24" s="253"/>
      <c r="BJ24" s="253"/>
      <c r="BK24" s="253"/>
      <c r="BL24" s="253"/>
      <c r="BM24" s="253"/>
      <c r="BN24" s="253"/>
      <c r="BO24" s="253"/>
      <c r="BP24" s="253"/>
      <c r="BQ24" s="262">
        <v>18</v>
      </c>
      <c r="BR24" s="263"/>
      <c r="BS24" s="810"/>
      <c r="BT24" s="811"/>
      <c r="BU24" s="811"/>
      <c r="BV24" s="811"/>
      <c r="BW24" s="811"/>
      <c r="BX24" s="811"/>
      <c r="BY24" s="811"/>
      <c r="BZ24" s="811"/>
      <c r="CA24" s="811"/>
      <c r="CB24" s="811"/>
      <c r="CC24" s="811"/>
      <c r="CD24" s="811"/>
      <c r="CE24" s="811"/>
      <c r="CF24" s="811"/>
      <c r="CG24" s="812"/>
      <c r="CH24" s="814"/>
      <c r="CI24" s="815"/>
      <c r="CJ24" s="815"/>
      <c r="CK24" s="815"/>
      <c r="CL24" s="816"/>
      <c r="CM24" s="814"/>
      <c r="CN24" s="815"/>
      <c r="CO24" s="815"/>
      <c r="CP24" s="815"/>
      <c r="CQ24" s="816"/>
      <c r="CR24" s="814"/>
      <c r="CS24" s="815"/>
      <c r="CT24" s="815"/>
      <c r="CU24" s="815"/>
      <c r="CV24" s="816"/>
      <c r="CW24" s="814"/>
      <c r="CX24" s="815"/>
      <c r="CY24" s="815"/>
      <c r="CZ24" s="815"/>
      <c r="DA24" s="816"/>
      <c r="DB24" s="814"/>
      <c r="DC24" s="815"/>
      <c r="DD24" s="815"/>
      <c r="DE24" s="815"/>
      <c r="DF24" s="816"/>
      <c r="DG24" s="814"/>
      <c r="DH24" s="815"/>
      <c r="DI24" s="815"/>
      <c r="DJ24" s="815"/>
      <c r="DK24" s="816"/>
      <c r="DL24" s="814"/>
      <c r="DM24" s="815"/>
      <c r="DN24" s="815"/>
      <c r="DO24" s="815"/>
      <c r="DP24" s="816"/>
      <c r="DQ24" s="814"/>
      <c r="DR24" s="815"/>
      <c r="DS24" s="815"/>
      <c r="DT24" s="815"/>
      <c r="DU24" s="816"/>
      <c r="DV24" s="827"/>
      <c r="DW24" s="828"/>
      <c r="DX24" s="828"/>
      <c r="DY24" s="828"/>
      <c r="DZ24" s="829"/>
      <c r="EA24" s="254"/>
    </row>
    <row r="25" spans="1:131" s="247" customFormat="1" ht="26.25" customHeight="1" thickBot="1">
      <c r="A25" s="765" t="s">
        <v>390</v>
      </c>
      <c r="B25" s="765"/>
      <c r="C25" s="765"/>
      <c r="D25" s="765"/>
      <c r="E25" s="765"/>
      <c r="F25" s="765"/>
      <c r="G25" s="765"/>
      <c r="H25" s="765"/>
      <c r="I25" s="765"/>
      <c r="J25" s="765"/>
      <c r="K25" s="765"/>
      <c r="L25" s="765"/>
      <c r="M25" s="765"/>
      <c r="N25" s="765"/>
      <c r="O25" s="765"/>
      <c r="P25" s="765"/>
      <c r="Q25" s="765"/>
      <c r="R25" s="765"/>
      <c r="S25" s="765"/>
      <c r="T25" s="765"/>
      <c r="U25" s="765"/>
      <c r="V25" s="765"/>
      <c r="W25" s="765"/>
      <c r="X25" s="765"/>
      <c r="Y25" s="765"/>
      <c r="Z25" s="765"/>
      <c r="AA25" s="765"/>
      <c r="AB25" s="765"/>
      <c r="AC25" s="765"/>
      <c r="AD25" s="765"/>
      <c r="AE25" s="765"/>
      <c r="AF25" s="765"/>
      <c r="AG25" s="765"/>
      <c r="AH25" s="765"/>
      <c r="AI25" s="765"/>
      <c r="AJ25" s="765"/>
      <c r="AK25" s="765"/>
      <c r="AL25" s="765"/>
      <c r="AM25" s="765"/>
      <c r="AN25" s="765"/>
      <c r="AO25" s="765"/>
      <c r="AP25" s="765"/>
      <c r="AQ25" s="765"/>
      <c r="AR25" s="765"/>
      <c r="AS25" s="765"/>
      <c r="AT25" s="765"/>
      <c r="AU25" s="765"/>
      <c r="AV25" s="765"/>
      <c r="AW25" s="765"/>
      <c r="AX25" s="765"/>
      <c r="AY25" s="765"/>
      <c r="AZ25" s="765"/>
      <c r="BA25" s="765"/>
      <c r="BB25" s="765"/>
      <c r="BC25" s="765"/>
      <c r="BD25" s="765"/>
      <c r="BE25" s="765"/>
      <c r="BF25" s="765"/>
      <c r="BG25" s="765"/>
      <c r="BH25" s="765"/>
      <c r="BI25" s="765"/>
      <c r="BJ25" s="252"/>
      <c r="BK25" s="252"/>
      <c r="BL25" s="252"/>
      <c r="BM25" s="252"/>
      <c r="BN25" s="252"/>
      <c r="BO25" s="265"/>
      <c r="BP25" s="265"/>
      <c r="BQ25" s="262">
        <v>19</v>
      </c>
      <c r="BR25" s="263"/>
      <c r="BS25" s="810"/>
      <c r="BT25" s="811"/>
      <c r="BU25" s="811"/>
      <c r="BV25" s="811"/>
      <c r="BW25" s="811"/>
      <c r="BX25" s="811"/>
      <c r="BY25" s="811"/>
      <c r="BZ25" s="811"/>
      <c r="CA25" s="811"/>
      <c r="CB25" s="811"/>
      <c r="CC25" s="811"/>
      <c r="CD25" s="811"/>
      <c r="CE25" s="811"/>
      <c r="CF25" s="811"/>
      <c r="CG25" s="812"/>
      <c r="CH25" s="814"/>
      <c r="CI25" s="815"/>
      <c r="CJ25" s="815"/>
      <c r="CK25" s="815"/>
      <c r="CL25" s="816"/>
      <c r="CM25" s="814"/>
      <c r="CN25" s="815"/>
      <c r="CO25" s="815"/>
      <c r="CP25" s="815"/>
      <c r="CQ25" s="816"/>
      <c r="CR25" s="814"/>
      <c r="CS25" s="815"/>
      <c r="CT25" s="815"/>
      <c r="CU25" s="815"/>
      <c r="CV25" s="816"/>
      <c r="CW25" s="814"/>
      <c r="CX25" s="815"/>
      <c r="CY25" s="815"/>
      <c r="CZ25" s="815"/>
      <c r="DA25" s="816"/>
      <c r="DB25" s="814"/>
      <c r="DC25" s="815"/>
      <c r="DD25" s="815"/>
      <c r="DE25" s="815"/>
      <c r="DF25" s="816"/>
      <c r="DG25" s="814"/>
      <c r="DH25" s="815"/>
      <c r="DI25" s="815"/>
      <c r="DJ25" s="815"/>
      <c r="DK25" s="816"/>
      <c r="DL25" s="814"/>
      <c r="DM25" s="815"/>
      <c r="DN25" s="815"/>
      <c r="DO25" s="815"/>
      <c r="DP25" s="816"/>
      <c r="DQ25" s="814"/>
      <c r="DR25" s="815"/>
      <c r="DS25" s="815"/>
      <c r="DT25" s="815"/>
      <c r="DU25" s="816"/>
      <c r="DV25" s="827"/>
      <c r="DW25" s="828"/>
      <c r="DX25" s="828"/>
      <c r="DY25" s="828"/>
      <c r="DZ25" s="829"/>
      <c r="EA25" s="246"/>
    </row>
    <row r="26" spans="1:131" s="247" customFormat="1" ht="26.25" customHeight="1">
      <c r="A26" s="766" t="s">
        <v>366</v>
      </c>
      <c r="B26" s="767"/>
      <c r="C26" s="767"/>
      <c r="D26" s="767"/>
      <c r="E26" s="767"/>
      <c r="F26" s="767"/>
      <c r="G26" s="767"/>
      <c r="H26" s="767"/>
      <c r="I26" s="767"/>
      <c r="J26" s="767"/>
      <c r="K26" s="767"/>
      <c r="L26" s="767"/>
      <c r="M26" s="767"/>
      <c r="N26" s="767"/>
      <c r="O26" s="767"/>
      <c r="P26" s="768"/>
      <c r="Q26" s="772" t="s">
        <v>391</v>
      </c>
      <c r="R26" s="773"/>
      <c r="S26" s="773"/>
      <c r="T26" s="773"/>
      <c r="U26" s="774"/>
      <c r="V26" s="772" t="s">
        <v>392</v>
      </c>
      <c r="W26" s="773"/>
      <c r="X26" s="773"/>
      <c r="Y26" s="773"/>
      <c r="Z26" s="774"/>
      <c r="AA26" s="772" t="s">
        <v>393</v>
      </c>
      <c r="AB26" s="773"/>
      <c r="AC26" s="773"/>
      <c r="AD26" s="773"/>
      <c r="AE26" s="773"/>
      <c r="AF26" s="855" t="s">
        <v>394</v>
      </c>
      <c r="AG26" s="856"/>
      <c r="AH26" s="856"/>
      <c r="AI26" s="856"/>
      <c r="AJ26" s="857"/>
      <c r="AK26" s="773" t="s">
        <v>395</v>
      </c>
      <c r="AL26" s="773"/>
      <c r="AM26" s="773"/>
      <c r="AN26" s="773"/>
      <c r="AO26" s="774"/>
      <c r="AP26" s="772" t="s">
        <v>396</v>
      </c>
      <c r="AQ26" s="773"/>
      <c r="AR26" s="773"/>
      <c r="AS26" s="773"/>
      <c r="AT26" s="774"/>
      <c r="AU26" s="772" t="s">
        <v>397</v>
      </c>
      <c r="AV26" s="773"/>
      <c r="AW26" s="773"/>
      <c r="AX26" s="773"/>
      <c r="AY26" s="774"/>
      <c r="AZ26" s="772" t="s">
        <v>398</v>
      </c>
      <c r="BA26" s="773"/>
      <c r="BB26" s="773"/>
      <c r="BC26" s="773"/>
      <c r="BD26" s="774"/>
      <c r="BE26" s="772" t="s">
        <v>373</v>
      </c>
      <c r="BF26" s="773"/>
      <c r="BG26" s="773"/>
      <c r="BH26" s="773"/>
      <c r="BI26" s="779"/>
      <c r="BJ26" s="252"/>
      <c r="BK26" s="252"/>
      <c r="BL26" s="252"/>
      <c r="BM26" s="252"/>
      <c r="BN26" s="252"/>
      <c r="BO26" s="265"/>
      <c r="BP26" s="265"/>
      <c r="BQ26" s="262">
        <v>20</v>
      </c>
      <c r="BR26" s="263"/>
      <c r="BS26" s="810"/>
      <c r="BT26" s="811"/>
      <c r="BU26" s="811"/>
      <c r="BV26" s="811"/>
      <c r="BW26" s="811"/>
      <c r="BX26" s="811"/>
      <c r="BY26" s="811"/>
      <c r="BZ26" s="811"/>
      <c r="CA26" s="811"/>
      <c r="CB26" s="811"/>
      <c r="CC26" s="811"/>
      <c r="CD26" s="811"/>
      <c r="CE26" s="811"/>
      <c r="CF26" s="811"/>
      <c r="CG26" s="812"/>
      <c r="CH26" s="814"/>
      <c r="CI26" s="815"/>
      <c r="CJ26" s="815"/>
      <c r="CK26" s="815"/>
      <c r="CL26" s="816"/>
      <c r="CM26" s="814"/>
      <c r="CN26" s="815"/>
      <c r="CO26" s="815"/>
      <c r="CP26" s="815"/>
      <c r="CQ26" s="816"/>
      <c r="CR26" s="814"/>
      <c r="CS26" s="815"/>
      <c r="CT26" s="815"/>
      <c r="CU26" s="815"/>
      <c r="CV26" s="816"/>
      <c r="CW26" s="814"/>
      <c r="CX26" s="815"/>
      <c r="CY26" s="815"/>
      <c r="CZ26" s="815"/>
      <c r="DA26" s="816"/>
      <c r="DB26" s="814"/>
      <c r="DC26" s="815"/>
      <c r="DD26" s="815"/>
      <c r="DE26" s="815"/>
      <c r="DF26" s="816"/>
      <c r="DG26" s="814"/>
      <c r="DH26" s="815"/>
      <c r="DI26" s="815"/>
      <c r="DJ26" s="815"/>
      <c r="DK26" s="816"/>
      <c r="DL26" s="814"/>
      <c r="DM26" s="815"/>
      <c r="DN26" s="815"/>
      <c r="DO26" s="815"/>
      <c r="DP26" s="816"/>
      <c r="DQ26" s="814"/>
      <c r="DR26" s="815"/>
      <c r="DS26" s="815"/>
      <c r="DT26" s="815"/>
      <c r="DU26" s="816"/>
      <c r="DV26" s="827"/>
      <c r="DW26" s="828"/>
      <c r="DX26" s="828"/>
      <c r="DY26" s="828"/>
      <c r="DZ26" s="829"/>
      <c r="EA26" s="246"/>
    </row>
    <row r="27" spans="1:131" s="247" customFormat="1" ht="26.25" customHeight="1" thickBot="1">
      <c r="A27" s="769"/>
      <c r="B27" s="770"/>
      <c r="C27" s="770"/>
      <c r="D27" s="770"/>
      <c r="E27" s="770"/>
      <c r="F27" s="770"/>
      <c r="G27" s="770"/>
      <c r="H27" s="770"/>
      <c r="I27" s="770"/>
      <c r="J27" s="770"/>
      <c r="K27" s="770"/>
      <c r="L27" s="770"/>
      <c r="M27" s="770"/>
      <c r="N27" s="770"/>
      <c r="O27" s="770"/>
      <c r="P27" s="771"/>
      <c r="Q27" s="775"/>
      <c r="R27" s="776"/>
      <c r="S27" s="776"/>
      <c r="T27" s="776"/>
      <c r="U27" s="777"/>
      <c r="V27" s="775"/>
      <c r="W27" s="776"/>
      <c r="X27" s="776"/>
      <c r="Y27" s="776"/>
      <c r="Z27" s="777"/>
      <c r="AA27" s="775"/>
      <c r="AB27" s="776"/>
      <c r="AC27" s="776"/>
      <c r="AD27" s="776"/>
      <c r="AE27" s="776"/>
      <c r="AF27" s="858"/>
      <c r="AG27" s="859"/>
      <c r="AH27" s="859"/>
      <c r="AI27" s="859"/>
      <c r="AJ27" s="860"/>
      <c r="AK27" s="776"/>
      <c r="AL27" s="776"/>
      <c r="AM27" s="776"/>
      <c r="AN27" s="776"/>
      <c r="AO27" s="777"/>
      <c r="AP27" s="775"/>
      <c r="AQ27" s="776"/>
      <c r="AR27" s="776"/>
      <c r="AS27" s="776"/>
      <c r="AT27" s="777"/>
      <c r="AU27" s="775"/>
      <c r="AV27" s="776"/>
      <c r="AW27" s="776"/>
      <c r="AX27" s="776"/>
      <c r="AY27" s="777"/>
      <c r="AZ27" s="775"/>
      <c r="BA27" s="776"/>
      <c r="BB27" s="776"/>
      <c r="BC27" s="776"/>
      <c r="BD27" s="777"/>
      <c r="BE27" s="775"/>
      <c r="BF27" s="776"/>
      <c r="BG27" s="776"/>
      <c r="BH27" s="776"/>
      <c r="BI27" s="781"/>
      <c r="BJ27" s="252"/>
      <c r="BK27" s="252"/>
      <c r="BL27" s="252"/>
      <c r="BM27" s="252"/>
      <c r="BN27" s="252"/>
      <c r="BO27" s="265"/>
      <c r="BP27" s="265"/>
      <c r="BQ27" s="262">
        <v>21</v>
      </c>
      <c r="BR27" s="263"/>
      <c r="BS27" s="810"/>
      <c r="BT27" s="811"/>
      <c r="BU27" s="811"/>
      <c r="BV27" s="811"/>
      <c r="BW27" s="811"/>
      <c r="BX27" s="811"/>
      <c r="BY27" s="811"/>
      <c r="BZ27" s="811"/>
      <c r="CA27" s="811"/>
      <c r="CB27" s="811"/>
      <c r="CC27" s="811"/>
      <c r="CD27" s="811"/>
      <c r="CE27" s="811"/>
      <c r="CF27" s="811"/>
      <c r="CG27" s="812"/>
      <c r="CH27" s="814"/>
      <c r="CI27" s="815"/>
      <c r="CJ27" s="815"/>
      <c r="CK27" s="815"/>
      <c r="CL27" s="816"/>
      <c r="CM27" s="814"/>
      <c r="CN27" s="815"/>
      <c r="CO27" s="815"/>
      <c r="CP27" s="815"/>
      <c r="CQ27" s="816"/>
      <c r="CR27" s="814"/>
      <c r="CS27" s="815"/>
      <c r="CT27" s="815"/>
      <c r="CU27" s="815"/>
      <c r="CV27" s="816"/>
      <c r="CW27" s="814"/>
      <c r="CX27" s="815"/>
      <c r="CY27" s="815"/>
      <c r="CZ27" s="815"/>
      <c r="DA27" s="816"/>
      <c r="DB27" s="814"/>
      <c r="DC27" s="815"/>
      <c r="DD27" s="815"/>
      <c r="DE27" s="815"/>
      <c r="DF27" s="816"/>
      <c r="DG27" s="814"/>
      <c r="DH27" s="815"/>
      <c r="DI27" s="815"/>
      <c r="DJ27" s="815"/>
      <c r="DK27" s="816"/>
      <c r="DL27" s="814"/>
      <c r="DM27" s="815"/>
      <c r="DN27" s="815"/>
      <c r="DO27" s="815"/>
      <c r="DP27" s="816"/>
      <c r="DQ27" s="814"/>
      <c r="DR27" s="815"/>
      <c r="DS27" s="815"/>
      <c r="DT27" s="815"/>
      <c r="DU27" s="816"/>
      <c r="DV27" s="827"/>
      <c r="DW27" s="828"/>
      <c r="DX27" s="828"/>
      <c r="DY27" s="828"/>
      <c r="DZ27" s="829"/>
      <c r="EA27" s="246"/>
    </row>
    <row r="28" spans="1:131" s="247" customFormat="1" ht="26.25" customHeight="1" thickTop="1">
      <c r="A28" s="266">
        <v>1</v>
      </c>
      <c r="B28" s="788" t="s">
        <v>399</v>
      </c>
      <c r="C28" s="789"/>
      <c r="D28" s="789"/>
      <c r="E28" s="789"/>
      <c r="F28" s="789"/>
      <c r="G28" s="789"/>
      <c r="H28" s="789"/>
      <c r="I28" s="789"/>
      <c r="J28" s="789"/>
      <c r="K28" s="789"/>
      <c r="L28" s="789"/>
      <c r="M28" s="789"/>
      <c r="N28" s="789"/>
      <c r="O28" s="789"/>
      <c r="P28" s="790"/>
      <c r="Q28" s="861">
        <v>1366</v>
      </c>
      <c r="R28" s="862"/>
      <c r="S28" s="862"/>
      <c r="T28" s="862"/>
      <c r="U28" s="862"/>
      <c r="V28" s="862">
        <v>1340</v>
      </c>
      <c r="W28" s="862"/>
      <c r="X28" s="862"/>
      <c r="Y28" s="862"/>
      <c r="Z28" s="862"/>
      <c r="AA28" s="862">
        <v>26</v>
      </c>
      <c r="AB28" s="862"/>
      <c r="AC28" s="862"/>
      <c r="AD28" s="862"/>
      <c r="AE28" s="863"/>
      <c r="AF28" s="864">
        <v>26</v>
      </c>
      <c r="AG28" s="862"/>
      <c r="AH28" s="862"/>
      <c r="AI28" s="862"/>
      <c r="AJ28" s="865"/>
      <c r="AK28" s="866">
        <v>107</v>
      </c>
      <c r="AL28" s="867"/>
      <c r="AM28" s="867"/>
      <c r="AN28" s="867"/>
      <c r="AO28" s="867"/>
      <c r="AP28" s="867" t="s">
        <v>611</v>
      </c>
      <c r="AQ28" s="867"/>
      <c r="AR28" s="867"/>
      <c r="AS28" s="867"/>
      <c r="AT28" s="867"/>
      <c r="AU28" s="867" t="s">
        <v>612</v>
      </c>
      <c r="AV28" s="867"/>
      <c r="AW28" s="867"/>
      <c r="AX28" s="867"/>
      <c r="AY28" s="867"/>
      <c r="AZ28" s="868"/>
      <c r="BA28" s="868"/>
      <c r="BB28" s="868"/>
      <c r="BC28" s="868"/>
      <c r="BD28" s="868"/>
      <c r="BE28" s="869"/>
      <c r="BF28" s="869"/>
      <c r="BG28" s="869"/>
      <c r="BH28" s="869"/>
      <c r="BI28" s="870"/>
      <c r="BJ28" s="252"/>
      <c r="BK28" s="252"/>
      <c r="BL28" s="252"/>
      <c r="BM28" s="252"/>
      <c r="BN28" s="252"/>
      <c r="BO28" s="265"/>
      <c r="BP28" s="265"/>
      <c r="BQ28" s="262">
        <v>22</v>
      </c>
      <c r="BR28" s="263"/>
      <c r="BS28" s="810"/>
      <c r="BT28" s="811"/>
      <c r="BU28" s="811"/>
      <c r="BV28" s="811"/>
      <c r="BW28" s="811"/>
      <c r="BX28" s="811"/>
      <c r="BY28" s="811"/>
      <c r="BZ28" s="811"/>
      <c r="CA28" s="811"/>
      <c r="CB28" s="811"/>
      <c r="CC28" s="811"/>
      <c r="CD28" s="811"/>
      <c r="CE28" s="811"/>
      <c r="CF28" s="811"/>
      <c r="CG28" s="812"/>
      <c r="CH28" s="814"/>
      <c r="CI28" s="815"/>
      <c r="CJ28" s="815"/>
      <c r="CK28" s="815"/>
      <c r="CL28" s="816"/>
      <c r="CM28" s="814"/>
      <c r="CN28" s="815"/>
      <c r="CO28" s="815"/>
      <c r="CP28" s="815"/>
      <c r="CQ28" s="816"/>
      <c r="CR28" s="814"/>
      <c r="CS28" s="815"/>
      <c r="CT28" s="815"/>
      <c r="CU28" s="815"/>
      <c r="CV28" s="816"/>
      <c r="CW28" s="814"/>
      <c r="CX28" s="815"/>
      <c r="CY28" s="815"/>
      <c r="CZ28" s="815"/>
      <c r="DA28" s="816"/>
      <c r="DB28" s="814"/>
      <c r="DC28" s="815"/>
      <c r="DD28" s="815"/>
      <c r="DE28" s="815"/>
      <c r="DF28" s="816"/>
      <c r="DG28" s="814"/>
      <c r="DH28" s="815"/>
      <c r="DI28" s="815"/>
      <c r="DJ28" s="815"/>
      <c r="DK28" s="816"/>
      <c r="DL28" s="814"/>
      <c r="DM28" s="815"/>
      <c r="DN28" s="815"/>
      <c r="DO28" s="815"/>
      <c r="DP28" s="816"/>
      <c r="DQ28" s="814"/>
      <c r="DR28" s="815"/>
      <c r="DS28" s="815"/>
      <c r="DT28" s="815"/>
      <c r="DU28" s="816"/>
      <c r="DV28" s="827"/>
      <c r="DW28" s="828"/>
      <c r="DX28" s="828"/>
      <c r="DY28" s="828"/>
      <c r="DZ28" s="829"/>
      <c r="EA28" s="246"/>
    </row>
    <row r="29" spans="1:131" s="247" customFormat="1" ht="26.25" customHeight="1">
      <c r="A29" s="266">
        <v>2</v>
      </c>
      <c r="B29" s="817" t="s">
        <v>400</v>
      </c>
      <c r="C29" s="818"/>
      <c r="D29" s="818"/>
      <c r="E29" s="818"/>
      <c r="F29" s="818"/>
      <c r="G29" s="818"/>
      <c r="H29" s="818"/>
      <c r="I29" s="818"/>
      <c r="J29" s="818"/>
      <c r="K29" s="818"/>
      <c r="L29" s="818"/>
      <c r="M29" s="818"/>
      <c r="N29" s="818"/>
      <c r="O29" s="818"/>
      <c r="P29" s="819"/>
      <c r="Q29" s="820">
        <v>101</v>
      </c>
      <c r="R29" s="821"/>
      <c r="S29" s="821"/>
      <c r="T29" s="821"/>
      <c r="U29" s="821"/>
      <c r="V29" s="821">
        <v>92</v>
      </c>
      <c r="W29" s="821"/>
      <c r="X29" s="821"/>
      <c r="Y29" s="821"/>
      <c r="Z29" s="821"/>
      <c r="AA29" s="821">
        <v>9</v>
      </c>
      <c r="AB29" s="821"/>
      <c r="AC29" s="821"/>
      <c r="AD29" s="821"/>
      <c r="AE29" s="822"/>
      <c r="AF29" s="823">
        <v>9</v>
      </c>
      <c r="AG29" s="824"/>
      <c r="AH29" s="824"/>
      <c r="AI29" s="824"/>
      <c r="AJ29" s="825"/>
      <c r="AK29" s="871">
        <v>30</v>
      </c>
      <c r="AL29" s="872"/>
      <c r="AM29" s="872"/>
      <c r="AN29" s="872"/>
      <c r="AO29" s="872"/>
      <c r="AP29" s="872">
        <v>41</v>
      </c>
      <c r="AQ29" s="872"/>
      <c r="AR29" s="872"/>
      <c r="AS29" s="872"/>
      <c r="AT29" s="872"/>
      <c r="AU29" s="872">
        <f>+AP29</f>
        <v>41</v>
      </c>
      <c r="AV29" s="872"/>
      <c r="AW29" s="872"/>
      <c r="AX29" s="872"/>
      <c r="AY29" s="872"/>
      <c r="AZ29" s="873"/>
      <c r="BA29" s="873"/>
      <c r="BB29" s="873"/>
      <c r="BC29" s="873"/>
      <c r="BD29" s="873"/>
      <c r="BE29" s="874"/>
      <c r="BF29" s="874"/>
      <c r="BG29" s="874"/>
      <c r="BH29" s="874"/>
      <c r="BI29" s="875"/>
      <c r="BJ29" s="252"/>
      <c r="BK29" s="252"/>
      <c r="BL29" s="252"/>
      <c r="BM29" s="252"/>
      <c r="BN29" s="252"/>
      <c r="BO29" s="265"/>
      <c r="BP29" s="265"/>
      <c r="BQ29" s="262">
        <v>23</v>
      </c>
      <c r="BR29" s="263"/>
      <c r="BS29" s="810"/>
      <c r="BT29" s="811"/>
      <c r="BU29" s="811"/>
      <c r="BV29" s="811"/>
      <c r="BW29" s="811"/>
      <c r="BX29" s="811"/>
      <c r="BY29" s="811"/>
      <c r="BZ29" s="811"/>
      <c r="CA29" s="811"/>
      <c r="CB29" s="811"/>
      <c r="CC29" s="811"/>
      <c r="CD29" s="811"/>
      <c r="CE29" s="811"/>
      <c r="CF29" s="811"/>
      <c r="CG29" s="812"/>
      <c r="CH29" s="814"/>
      <c r="CI29" s="815"/>
      <c r="CJ29" s="815"/>
      <c r="CK29" s="815"/>
      <c r="CL29" s="816"/>
      <c r="CM29" s="814"/>
      <c r="CN29" s="815"/>
      <c r="CO29" s="815"/>
      <c r="CP29" s="815"/>
      <c r="CQ29" s="816"/>
      <c r="CR29" s="814"/>
      <c r="CS29" s="815"/>
      <c r="CT29" s="815"/>
      <c r="CU29" s="815"/>
      <c r="CV29" s="816"/>
      <c r="CW29" s="814"/>
      <c r="CX29" s="815"/>
      <c r="CY29" s="815"/>
      <c r="CZ29" s="815"/>
      <c r="DA29" s="816"/>
      <c r="DB29" s="814"/>
      <c r="DC29" s="815"/>
      <c r="DD29" s="815"/>
      <c r="DE29" s="815"/>
      <c r="DF29" s="816"/>
      <c r="DG29" s="814"/>
      <c r="DH29" s="815"/>
      <c r="DI29" s="815"/>
      <c r="DJ29" s="815"/>
      <c r="DK29" s="816"/>
      <c r="DL29" s="814"/>
      <c r="DM29" s="815"/>
      <c r="DN29" s="815"/>
      <c r="DO29" s="815"/>
      <c r="DP29" s="816"/>
      <c r="DQ29" s="814"/>
      <c r="DR29" s="815"/>
      <c r="DS29" s="815"/>
      <c r="DT29" s="815"/>
      <c r="DU29" s="816"/>
      <c r="DV29" s="827"/>
      <c r="DW29" s="828"/>
      <c r="DX29" s="828"/>
      <c r="DY29" s="828"/>
      <c r="DZ29" s="829"/>
      <c r="EA29" s="246"/>
    </row>
    <row r="30" spans="1:131" s="247" customFormat="1" ht="26.25" customHeight="1">
      <c r="A30" s="266">
        <v>3</v>
      </c>
      <c r="B30" s="817" t="s">
        <v>401</v>
      </c>
      <c r="C30" s="818"/>
      <c r="D30" s="818"/>
      <c r="E30" s="818"/>
      <c r="F30" s="818"/>
      <c r="G30" s="818"/>
      <c r="H30" s="818"/>
      <c r="I30" s="818"/>
      <c r="J30" s="818"/>
      <c r="K30" s="818"/>
      <c r="L30" s="818"/>
      <c r="M30" s="818"/>
      <c r="N30" s="818"/>
      <c r="O30" s="818"/>
      <c r="P30" s="819"/>
      <c r="Q30" s="820">
        <v>1312</v>
      </c>
      <c r="R30" s="821"/>
      <c r="S30" s="821"/>
      <c r="T30" s="821"/>
      <c r="U30" s="821"/>
      <c r="V30" s="821">
        <v>1182</v>
      </c>
      <c r="W30" s="821"/>
      <c r="X30" s="821"/>
      <c r="Y30" s="821"/>
      <c r="Z30" s="821"/>
      <c r="AA30" s="821">
        <v>129</v>
      </c>
      <c r="AB30" s="821"/>
      <c r="AC30" s="821"/>
      <c r="AD30" s="821"/>
      <c r="AE30" s="822"/>
      <c r="AF30" s="823">
        <v>129</v>
      </c>
      <c r="AG30" s="824"/>
      <c r="AH30" s="824"/>
      <c r="AI30" s="824"/>
      <c r="AJ30" s="825"/>
      <c r="AK30" s="871">
        <v>180</v>
      </c>
      <c r="AL30" s="872"/>
      <c r="AM30" s="872"/>
      <c r="AN30" s="872"/>
      <c r="AO30" s="872"/>
      <c r="AP30" s="872" t="s">
        <v>612</v>
      </c>
      <c r="AQ30" s="872"/>
      <c r="AR30" s="872"/>
      <c r="AS30" s="872"/>
      <c r="AT30" s="872"/>
      <c r="AU30" s="872" t="s">
        <v>612</v>
      </c>
      <c r="AV30" s="872"/>
      <c r="AW30" s="872"/>
      <c r="AX30" s="872"/>
      <c r="AY30" s="872"/>
      <c r="AZ30" s="873"/>
      <c r="BA30" s="873"/>
      <c r="BB30" s="873"/>
      <c r="BC30" s="873"/>
      <c r="BD30" s="873"/>
      <c r="BE30" s="874"/>
      <c r="BF30" s="874"/>
      <c r="BG30" s="874"/>
      <c r="BH30" s="874"/>
      <c r="BI30" s="875"/>
      <c r="BJ30" s="252"/>
      <c r="BK30" s="252"/>
      <c r="BL30" s="252"/>
      <c r="BM30" s="252"/>
      <c r="BN30" s="252"/>
      <c r="BO30" s="265"/>
      <c r="BP30" s="265"/>
      <c r="BQ30" s="262">
        <v>24</v>
      </c>
      <c r="BR30" s="263"/>
      <c r="BS30" s="810"/>
      <c r="BT30" s="811"/>
      <c r="BU30" s="811"/>
      <c r="BV30" s="811"/>
      <c r="BW30" s="811"/>
      <c r="BX30" s="811"/>
      <c r="BY30" s="811"/>
      <c r="BZ30" s="811"/>
      <c r="CA30" s="811"/>
      <c r="CB30" s="811"/>
      <c r="CC30" s="811"/>
      <c r="CD30" s="811"/>
      <c r="CE30" s="811"/>
      <c r="CF30" s="811"/>
      <c r="CG30" s="812"/>
      <c r="CH30" s="814"/>
      <c r="CI30" s="815"/>
      <c r="CJ30" s="815"/>
      <c r="CK30" s="815"/>
      <c r="CL30" s="816"/>
      <c r="CM30" s="814"/>
      <c r="CN30" s="815"/>
      <c r="CO30" s="815"/>
      <c r="CP30" s="815"/>
      <c r="CQ30" s="816"/>
      <c r="CR30" s="814"/>
      <c r="CS30" s="815"/>
      <c r="CT30" s="815"/>
      <c r="CU30" s="815"/>
      <c r="CV30" s="816"/>
      <c r="CW30" s="814"/>
      <c r="CX30" s="815"/>
      <c r="CY30" s="815"/>
      <c r="CZ30" s="815"/>
      <c r="DA30" s="816"/>
      <c r="DB30" s="814"/>
      <c r="DC30" s="815"/>
      <c r="DD30" s="815"/>
      <c r="DE30" s="815"/>
      <c r="DF30" s="816"/>
      <c r="DG30" s="814"/>
      <c r="DH30" s="815"/>
      <c r="DI30" s="815"/>
      <c r="DJ30" s="815"/>
      <c r="DK30" s="816"/>
      <c r="DL30" s="814"/>
      <c r="DM30" s="815"/>
      <c r="DN30" s="815"/>
      <c r="DO30" s="815"/>
      <c r="DP30" s="816"/>
      <c r="DQ30" s="814"/>
      <c r="DR30" s="815"/>
      <c r="DS30" s="815"/>
      <c r="DT30" s="815"/>
      <c r="DU30" s="816"/>
      <c r="DV30" s="827"/>
      <c r="DW30" s="828"/>
      <c r="DX30" s="828"/>
      <c r="DY30" s="828"/>
      <c r="DZ30" s="829"/>
      <c r="EA30" s="246"/>
    </row>
    <row r="31" spans="1:131" s="247" customFormat="1" ht="26.25" customHeight="1">
      <c r="A31" s="266">
        <v>4</v>
      </c>
      <c r="B31" s="817" t="s">
        <v>402</v>
      </c>
      <c r="C31" s="818"/>
      <c r="D31" s="818"/>
      <c r="E31" s="818"/>
      <c r="F31" s="818"/>
      <c r="G31" s="818"/>
      <c r="H31" s="818"/>
      <c r="I31" s="818"/>
      <c r="J31" s="818"/>
      <c r="K31" s="818"/>
      <c r="L31" s="818"/>
      <c r="M31" s="818"/>
      <c r="N31" s="818"/>
      <c r="O31" s="818"/>
      <c r="P31" s="819"/>
      <c r="Q31" s="820">
        <v>88</v>
      </c>
      <c r="R31" s="821"/>
      <c r="S31" s="821"/>
      <c r="T31" s="821"/>
      <c r="U31" s="821"/>
      <c r="V31" s="821">
        <v>86</v>
      </c>
      <c r="W31" s="821"/>
      <c r="X31" s="821"/>
      <c r="Y31" s="821"/>
      <c r="Z31" s="821"/>
      <c r="AA31" s="821">
        <v>2</v>
      </c>
      <c r="AB31" s="821"/>
      <c r="AC31" s="821"/>
      <c r="AD31" s="821"/>
      <c r="AE31" s="822"/>
      <c r="AF31" s="823">
        <v>2</v>
      </c>
      <c r="AG31" s="824"/>
      <c r="AH31" s="824"/>
      <c r="AI31" s="824"/>
      <c r="AJ31" s="825"/>
      <c r="AK31" s="871">
        <v>131</v>
      </c>
      <c r="AL31" s="872"/>
      <c r="AM31" s="872"/>
      <c r="AN31" s="872"/>
      <c r="AO31" s="872"/>
      <c r="AP31" s="872" t="s">
        <v>612</v>
      </c>
      <c r="AQ31" s="872"/>
      <c r="AR31" s="872"/>
      <c r="AS31" s="872"/>
      <c r="AT31" s="872"/>
      <c r="AU31" s="872" t="s">
        <v>612</v>
      </c>
      <c r="AV31" s="872"/>
      <c r="AW31" s="872"/>
      <c r="AX31" s="872"/>
      <c r="AY31" s="872"/>
      <c r="AZ31" s="873"/>
      <c r="BA31" s="873"/>
      <c r="BB31" s="873"/>
      <c r="BC31" s="873"/>
      <c r="BD31" s="873"/>
      <c r="BE31" s="874"/>
      <c r="BF31" s="874"/>
      <c r="BG31" s="874"/>
      <c r="BH31" s="874"/>
      <c r="BI31" s="875"/>
      <c r="BJ31" s="252"/>
      <c r="BK31" s="252"/>
      <c r="BL31" s="252"/>
      <c r="BM31" s="252"/>
      <c r="BN31" s="252"/>
      <c r="BO31" s="265"/>
      <c r="BP31" s="265"/>
      <c r="BQ31" s="262">
        <v>25</v>
      </c>
      <c r="BR31" s="263"/>
      <c r="BS31" s="810"/>
      <c r="BT31" s="811"/>
      <c r="BU31" s="811"/>
      <c r="BV31" s="811"/>
      <c r="BW31" s="811"/>
      <c r="BX31" s="811"/>
      <c r="BY31" s="811"/>
      <c r="BZ31" s="811"/>
      <c r="CA31" s="811"/>
      <c r="CB31" s="811"/>
      <c r="CC31" s="811"/>
      <c r="CD31" s="811"/>
      <c r="CE31" s="811"/>
      <c r="CF31" s="811"/>
      <c r="CG31" s="812"/>
      <c r="CH31" s="814"/>
      <c r="CI31" s="815"/>
      <c r="CJ31" s="815"/>
      <c r="CK31" s="815"/>
      <c r="CL31" s="816"/>
      <c r="CM31" s="814"/>
      <c r="CN31" s="815"/>
      <c r="CO31" s="815"/>
      <c r="CP31" s="815"/>
      <c r="CQ31" s="816"/>
      <c r="CR31" s="814"/>
      <c r="CS31" s="815"/>
      <c r="CT31" s="815"/>
      <c r="CU31" s="815"/>
      <c r="CV31" s="816"/>
      <c r="CW31" s="814"/>
      <c r="CX31" s="815"/>
      <c r="CY31" s="815"/>
      <c r="CZ31" s="815"/>
      <c r="DA31" s="816"/>
      <c r="DB31" s="814"/>
      <c r="DC31" s="815"/>
      <c r="DD31" s="815"/>
      <c r="DE31" s="815"/>
      <c r="DF31" s="816"/>
      <c r="DG31" s="814"/>
      <c r="DH31" s="815"/>
      <c r="DI31" s="815"/>
      <c r="DJ31" s="815"/>
      <c r="DK31" s="816"/>
      <c r="DL31" s="814"/>
      <c r="DM31" s="815"/>
      <c r="DN31" s="815"/>
      <c r="DO31" s="815"/>
      <c r="DP31" s="816"/>
      <c r="DQ31" s="814"/>
      <c r="DR31" s="815"/>
      <c r="DS31" s="815"/>
      <c r="DT31" s="815"/>
      <c r="DU31" s="816"/>
      <c r="DV31" s="827"/>
      <c r="DW31" s="828"/>
      <c r="DX31" s="828"/>
      <c r="DY31" s="828"/>
      <c r="DZ31" s="829"/>
      <c r="EA31" s="246"/>
    </row>
    <row r="32" spans="1:131" s="247" customFormat="1" ht="26.25" customHeight="1">
      <c r="A32" s="266">
        <v>5</v>
      </c>
      <c r="B32" s="817" t="s">
        <v>403</v>
      </c>
      <c r="C32" s="818"/>
      <c r="D32" s="818"/>
      <c r="E32" s="818"/>
      <c r="F32" s="818"/>
      <c r="G32" s="818"/>
      <c r="H32" s="818"/>
      <c r="I32" s="818"/>
      <c r="J32" s="818"/>
      <c r="K32" s="818"/>
      <c r="L32" s="818"/>
      <c r="M32" s="818"/>
      <c r="N32" s="818"/>
      <c r="O32" s="818"/>
      <c r="P32" s="819"/>
      <c r="Q32" s="820">
        <v>717</v>
      </c>
      <c r="R32" s="821"/>
      <c r="S32" s="821"/>
      <c r="T32" s="821"/>
      <c r="U32" s="821"/>
      <c r="V32" s="821">
        <v>675</v>
      </c>
      <c r="W32" s="821"/>
      <c r="X32" s="821"/>
      <c r="Y32" s="821"/>
      <c r="Z32" s="821"/>
      <c r="AA32" s="821">
        <v>42</v>
      </c>
      <c r="AB32" s="821"/>
      <c r="AC32" s="821"/>
      <c r="AD32" s="821"/>
      <c r="AE32" s="822"/>
      <c r="AF32" s="823">
        <v>151</v>
      </c>
      <c r="AG32" s="824"/>
      <c r="AH32" s="824"/>
      <c r="AI32" s="824"/>
      <c r="AJ32" s="825"/>
      <c r="AK32" s="871">
        <v>295</v>
      </c>
      <c r="AL32" s="872"/>
      <c r="AM32" s="872"/>
      <c r="AN32" s="872"/>
      <c r="AO32" s="872"/>
      <c r="AP32" s="872">
        <v>5832</v>
      </c>
      <c r="AQ32" s="872"/>
      <c r="AR32" s="872"/>
      <c r="AS32" s="872"/>
      <c r="AT32" s="872"/>
      <c r="AU32" s="872">
        <v>3505</v>
      </c>
      <c r="AV32" s="872"/>
      <c r="AW32" s="872"/>
      <c r="AX32" s="872"/>
      <c r="AY32" s="872"/>
      <c r="AZ32" s="873" t="s">
        <v>612</v>
      </c>
      <c r="BA32" s="873"/>
      <c r="BB32" s="873"/>
      <c r="BC32" s="873"/>
      <c r="BD32" s="873"/>
      <c r="BE32" s="874" t="s">
        <v>404</v>
      </c>
      <c r="BF32" s="874"/>
      <c r="BG32" s="874"/>
      <c r="BH32" s="874"/>
      <c r="BI32" s="875"/>
      <c r="BJ32" s="252"/>
      <c r="BK32" s="252"/>
      <c r="BL32" s="252"/>
      <c r="BM32" s="252"/>
      <c r="BN32" s="252"/>
      <c r="BO32" s="265"/>
      <c r="BP32" s="265"/>
      <c r="BQ32" s="262">
        <v>26</v>
      </c>
      <c r="BR32" s="263"/>
      <c r="BS32" s="810"/>
      <c r="BT32" s="811"/>
      <c r="BU32" s="811"/>
      <c r="BV32" s="811"/>
      <c r="BW32" s="811"/>
      <c r="BX32" s="811"/>
      <c r="BY32" s="811"/>
      <c r="BZ32" s="811"/>
      <c r="CA32" s="811"/>
      <c r="CB32" s="811"/>
      <c r="CC32" s="811"/>
      <c r="CD32" s="811"/>
      <c r="CE32" s="811"/>
      <c r="CF32" s="811"/>
      <c r="CG32" s="812"/>
      <c r="CH32" s="814"/>
      <c r="CI32" s="815"/>
      <c r="CJ32" s="815"/>
      <c r="CK32" s="815"/>
      <c r="CL32" s="816"/>
      <c r="CM32" s="814"/>
      <c r="CN32" s="815"/>
      <c r="CO32" s="815"/>
      <c r="CP32" s="815"/>
      <c r="CQ32" s="816"/>
      <c r="CR32" s="814"/>
      <c r="CS32" s="815"/>
      <c r="CT32" s="815"/>
      <c r="CU32" s="815"/>
      <c r="CV32" s="816"/>
      <c r="CW32" s="814"/>
      <c r="CX32" s="815"/>
      <c r="CY32" s="815"/>
      <c r="CZ32" s="815"/>
      <c r="DA32" s="816"/>
      <c r="DB32" s="814"/>
      <c r="DC32" s="815"/>
      <c r="DD32" s="815"/>
      <c r="DE32" s="815"/>
      <c r="DF32" s="816"/>
      <c r="DG32" s="814"/>
      <c r="DH32" s="815"/>
      <c r="DI32" s="815"/>
      <c r="DJ32" s="815"/>
      <c r="DK32" s="816"/>
      <c r="DL32" s="814"/>
      <c r="DM32" s="815"/>
      <c r="DN32" s="815"/>
      <c r="DO32" s="815"/>
      <c r="DP32" s="816"/>
      <c r="DQ32" s="814"/>
      <c r="DR32" s="815"/>
      <c r="DS32" s="815"/>
      <c r="DT32" s="815"/>
      <c r="DU32" s="816"/>
      <c r="DV32" s="827"/>
      <c r="DW32" s="828"/>
      <c r="DX32" s="828"/>
      <c r="DY32" s="828"/>
      <c r="DZ32" s="829"/>
      <c r="EA32" s="246"/>
    </row>
    <row r="33" spans="1:131" s="247" customFormat="1" ht="26.25" customHeight="1">
      <c r="A33" s="266">
        <v>6</v>
      </c>
      <c r="B33" s="817" t="s">
        <v>405</v>
      </c>
      <c r="C33" s="818"/>
      <c r="D33" s="818"/>
      <c r="E33" s="818"/>
      <c r="F33" s="818"/>
      <c r="G33" s="818"/>
      <c r="H33" s="818"/>
      <c r="I33" s="818"/>
      <c r="J33" s="818"/>
      <c r="K33" s="818"/>
      <c r="L33" s="818"/>
      <c r="M33" s="818"/>
      <c r="N33" s="818"/>
      <c r="O33" s="818"/>
      <c r="P33" s="819"/>
      <c r="Q33" s="820">
        <v>269</v>
      </c>
      <c r="R33" s="821"/>
      <c r="S33" s="821"/>
      <c r="T33" s="821"/>
      <c r="U33" s="821"/>
      <c r="V33" s="821">
        <v>252</v>
      </c>
      <c r="W33" s="821"/>
      <c r="X33" s="821"/>
      <c r="Y33" s="821"/>
      <c r="Z33" s="821"/>
      <c r="AA33" s="821">
        <v>17</v>
      </c>
      <c r="AB33" s="821"/>
      <c r="AC33" s="821"/>
      <c r="AD33" s="821"/>
      <c r="AE33" s="822"/>
      <c r="AF33" s="823">
        <v>544</v>
      </c>
      <c r="AG33" s="824"/>
      <c r="AH33" s="824"/>
      <c r="AI33" s="824"/>
      <c r="AJ33" s="825"/>
      <c r="AK33" s="871">
        <v>1</v>
      </c>
      <c r="AL33" s="872"/>
      <c r="AM33" s="872"/>
      <c r="AN33" s="872"/>
      <c r="AO33" s="872"/>
      <c r="AP33" s="872">
        <v>448</v>
      </c>
      <c r="AQ33" s="872"/>
      <c r="AR33" s="872"/>
      <c r="AS33" s="872"/>
      <c r="AT33" s="872"/>
      <c r="AU33" s="872">
        <v>11</v>
      </c>
      <c r="AV33" s="872"/>
      <c r="AW33" s="872"/>
      <c r="AX33" s="872"/>
      <c r="AY33" s="872"/>
      <c r="AZ33" s="873" t="s">
        <v>612</v>
      </c>
      <c r="BA33" s="873"/>
      <c r="BB33" s="873"/>
      <c r="BC33" s="873"/>
      <c r="BD33" s="873"/>
      <c r="BE33" s="874" t="s">
        <v>406</v>
      </c>
      <c r="BF33" s="874"/>
      <c r="BG33" s="874"/>
      <c r="BH33" s="874"/>
      <c r="BI33" s="875"/>
      <c r="BJ33" s="252"/>
      <c r="BK33" s="252"/>
      <c r="BL33" s="252"/>
      <c r="BM33" s="252"/>
      <c r="BN33" s="252"/>
      <c r="BO33" s="265"/>
      <c r="BP33" s="265"/>
      <c r="BQ33" s="262">
        <v>27</v>
      </c>
      <c r="BR33" s="263"/>
      <c r="BS33" s="810"/>
      <c r="BT33" s="811"/>
      <c r="BU33" s="811"/>
      <c r="BV33" s="811"/>
      <c r="BW33" s="811"/>
      <c r="BX33" s="811"/>
      <c r="BY33" s="811"/>
      <c r="BZ33" s="811"/>
      <c r="CA33" s="811"/>
      <c r="CB33" s="811"/>
      <c r="CC33" s="811"/>
      <c r="CD33" s="811"/>
      <c r="CE33" s="811"/>
      <c r="CF33" s="811"/>
      <c r="CG33" s="812"/>
      <c r="CH33" s="814"/>
      <c r="CI33" s="815"/>
      <c r="CJ33" s="815"/>
      <c r="CK33" s="815"/>
      <c r="CL33" s="816"/>
      <c r="CM33" s="814"/>
      <c r="CN33" s="815"/>
      <c r="CO33" s="815"/>
      <c r="CP33" s="815"/>
      <c r="CQ33" s="816"/>
      <c r="CR33" s="814"/>
      <c r="CS33" s="815"/>
      <c r="CT33" s="815"/>
      <c r="CU33" s="815"/>
      <c r="CV33" s="816"/>
      <c r="CW33" s="814"/>
      <c r="CX33" s="815"/>
      <c r="CY33" s="815"/>
      <c r="CZ33" s="815"/>
      <c r="DA33" s="816"/>
      <c r="DB33" s="814"/>
      <c r="DC33" s="815"/>
      <c r="DD33" s="815"/>
      <c r="DE33" s="815"/>
      <c r="DF33" s="816"/>
      <c r="DG33" s="814"/>
      <c r="DH33" s="815"/>
      <c r="DI33" s="815"/>
      <c r="DJ33" s="815"/>
      <c r="DK33" s="816"/>
      <c r="DL33" s="814"/>
      <c r="DM33" s="815"/>
      <c r="DN33" s="815"/>
      <c r="DO33" s="815"/>
      <c r="DP33" s="816"/>
      <c r="DQ33" s="814"/>
      <c r="DR33" s="815"/>
      <c r="DS33" s="815"/>
      <c r="DT33" s="815"/>
      <c r="DU33" s="816"/>
      <c r="DV33" s="827"/>
      <c r="DW33" s="828"/>
      <c r="DX33" s="828"/>
      <c r="DY33" s="828"/>
      <c r="DZ33" s="829"/>
      <c r="EA33" s="246"/>
    </row>
    <row r="34" spans="1:131" s="247" customFormat="1" ht="26.25" customHeight="1">
      <c r="A34" s="266">
        <v>7</v>
      </c>
      <c r="B34" s="817"/>
      <c r="C34" s="818"/>
      <c r="D34" s="818"/>
      <c r="E34" s="818"/>
      <c r="F34" s="818"/>
      <c r="G34" s="818"/>
      <c r="H34" s="818"/>
      <c r="I34" s="818"/>
      <c r="J34" s="818"/>
      <c r="K34" s="818"/>
      <c r="L34" s="818"/>
      <c r="M34" s="818"/>
      <c r="N34" s="818"/>
      <c r="O34" s="818"/>
      <c r="P34" s="819"/>
      <c r="Q34" s="820"/>
      <c r="R34" s="821"/>
      <c r="S34" s="821"/>
      <c r="T34" s="821"/>
      <c r="U34" s="821"/>
      <c r="V34" s="821"/>
      <c r="W34" s="821"/>
      <c r="X34" s="821"/>
      <c r="Y34" s="821"/>
      <c r="Z34" s="821"/>
      <c r="AA34" s="821"/>
      <c r="AB34" s="821"/>
      <c r="AC34" s="821"/>
      <c r="AD34" s="821"/>
      <c r="AE34" s="822"/>
      <c r="AF34" s="823"/>
      <c r="AG34" s="824"/>
      <c r="AH34" s="824"/>
      <c r="AI34" s="824"/>
      <c r="AJ34" s="825"/>
      <c r="AK34" s="871"/>
      <c r="AL34" s="872"/>
      <c r="AM34" s="872"/>
      <c r="AN34" s="872"/>
      <c r="AO34" s="872"/>
      <c r="AP34" s="872"/>
      <c r="AQ34" s="872"/>
      <c r="AR34" s="872"/>
      <c r="AS34" s="872"/>
      <c r="AT34" s="872"/>
      <c r="AU34" s="872"/>
      <c r="AV34" s="872"/>
      <c r="AW34" s="872"/>
      <c r="AX34" s="872"/>
      <c r="AY34" s="872"/>
      <c r="AZ34" s="873"/>
      <c r="BA34" s="873"/>
      <c r="BB34" s="873"/>
      <c r="BC34" s="873"/>
      <c r="BD34" s="873"/>
      <c r="BE34" s="874"/>
      <c r="BF34" s="874"/>
      <c r="BG34" s="874"/>
      <c r="BH34" s="874"/>
      <c r="BI34" s="875"/>
      <c r="BJ34" s="252"/>
      <c r="BK34" s="252"/>
      <c r="BL34" s="252"/>
      <c r="BM34" s="252"/>
      <c r="BN34" s="252"/>
      <c r="BO34" s="265"/>
      <c r="BP34" s="265"/>
      <c r="BQ34" s="262">
        <v>28</v>
      </c>
      <c r="BR34" s="263"/>
      <c r="BS34" s="810"/>
      <c r="BT34" s="811"/>
      <c r="BU34" s="811"/>
      <c r="BV34" s="811"/>
      <c r="BW34" s="811"/>
      <c r="BX34" s="811"/>
      <c r="BY34" s="811"/>
      <c r="BZ34" s="811"/>
      <c r="CA34" s="811"/>
      <c r="CB34" s="811"/>
      <c r="CC34" s="811"/>
      <c r="CD34" s="811"/>
      <c r="CE34" s="811"/>
      <c r="CF34" s="811"/>
      <c r="CG34" s="812"/>
      <c r="CH34" s="814"/>
      <c r="CI34" s="815"/>
      <c r="CJ34" s="815"/>
      <c r="CK34" s="815"/>
      <c r="CL34" s="816"/>
      <c r="CM34" s="814"/>
      <c r="CN34" s="815"/>
      <c r="CO34" s="815"/>
      <c r="CP34" s="815"/>
      <c r="CQ34" s="816"/>
      <c r="CR34" s="814"/>
      <c r="CS34" s="815"/>
      <c r="CT34" s="815"/>
      <c r="CU34" s="815"/>
      <c r="CV34" s="816"/>
      <c r="CW34" s="814"/>
      <c r="CX34" s="815"/>
      <c r="CY34" s="815"/>
      <c r="CZ34" s="815"/>
      <c r="DA34" s="816"/>
      <c r="DB34" s="814"/>
      <c r="DC34" s="815"/>
      <c r="DD34" s="815"/>
      <c r="DE34" s="815"/>
      <c r="DF34" s="816"/>
      <c r="DG34" s="814"/>
      <c r="DH34" s="815"/>
      <c r="DI34" s="815"/>
      <c r="DJ34" s="815"/>
      <c r="DK34" s="816"/>
      <c r="DL34" s="814"/>
      <c r="DM34" s="815"/>
      <c r="DN34" s="815"/>
      <c r="DO34" s="815"/>
      <c r="DP34" s="816"/>
      <c r="DQ34" s="814"/>
      <c r="DR34" s="815"/>
      <c r="DS34" s="815"/>
      <c r="DT34" s="815"/>
      <c r="DU34" s="816"/>
      <c r="DV34" s="827"/>
      <c r="DW34" s="828"/>
      <c r="DX34" s="828"/>
      <c r="DY34" s="828"/>
      <c r="DZ34" s="829"/>
      <c r="EA34" s="246"/>
    </row>
    <row r="35" spans="1:131" s="247" customFormat="1" ht="26.25" customHeight="1">
      <c r="A35" s="266">
        <v>8</v>
      </c>
      <c r="B35" s="817"/>
      <c r="C35" s="818"/>
      <c r="D35" s="818"/>
      <c r="E35" s="818"/>
      <c r="F35" s="818"/>
      <c r="G35" s="818"/>
      <c r="H35" s="818"/>
      <c r="I35" s="818"/>
      <c r="J35" s="818"/>
      <c r="K35" s="818"/>
      <c r="L35" s="818"/>
      <c r="M35" s="818"/>
      <c r="N35" s="818"/>
      <c r="O35" s="818"/>
      <c r="P35" s="819"/>
      <c r="Q35" s="820"/>
      <c r="R35" s="821"/>
      <c r="S35" s="821"/>
      <c r="T35" s="821"/>
      <c r="U35" s="821"/>
      <c r="V35" s="821"/>
      <c r="W35" s="821"/>
      <c r="X35" s="821"/>
      <c r="Y35" s="821"/>
      <c r="Z35" s="821"/>
      <c r="AA35" s="821"/>
      <c r="AB35" s="821"/>
      <c r="AC35" s="821"/>
      <c r="AD35" s="821"/>
      <c r="AE35" s="822"/>
      <c r="AF35" s="823"/>
      <c r="AG35" s="824"/>
      <c r="AH35" s="824"/>
      <c r="AI35" s="824"/>
      <c r="AJ35" s="825"/>
      <c r="AK35" s="871"/>
      <c r="AL35" s="872"/>
      <c r="AM35" s="872"/>
      <c r="AN35" s="872"/>
      <c r="AO35" s="872"/>
      <c r="AP35" s="872"/>
      <c r="AQ35" s="872"/>
      <c r="AR35" s="872"/>
      <c r="AS35" s="872"/>
      <c r="AT35" s="872"/>
      <c r="AU35" s="872"/>
      <c r="AV35" s="872"/>
      <c r="AW35" s="872"/>
      <c r="AX35" s="872"/>
      <c r="AY35" s="872"/>
      <c r="AZ35" s="873"/>
      <c r="BA35" s="873"/>
      <c r="BB35" s="873"/>
      <c r="BC35" s="873"/>
      <c r="BD35" s="873"/>
      <c r="BE35" s="874"/>
      <c r="BF35" s="874"/>
      <c r="BG35" s="874"/>
      <c r="BH35" s="874"/>
      <c r="BI35" s="875"/>
      <c r="BJ35" s="252"/>
      <c r="BK35" s="252"/>
      <c r="BL35" s="252"/>
      <c r="BM35" s="252"/>
      <c r="BN35" s="252"/>
      <c r="BO35" s="265"/>
      <c r="BP35" s="265"/>
      <c r="BQ35" s="262">
        <v>29</v>
      </c>
      <c r="BR35" s="263"/>
      <c r="BS35" s="810"/>
      <c r="BT35" s="811"/>
      <c r="BU35" s="811"/>
      <c r="BV35" s="811"/>
      <c r="BW35" s="811"/>
      <c r="BX35" s="811"/>
      <c r="BY35" s="811"/>
      <c r="BZ35" s="811"/>
      <c r="CA35" s="811"/>
      <c r="CB35" s="811"/>
      <c r="CC35" s="811"/>
      <c r="CD35" s="811"/>
      <c r="CE35" s="811"/>
      <c r="CF35" s="811"/>
      <c r="CG35" s="812"/>
      <c r="CH35" s="814"/>
      <c r="CI35" s="815"/>
      <c r="CJ35" s="815"/>
      <c r="CK35" s="815"/>
      <c r="CL35" s="816"/>
      <c r="CM35" s="814"/>
      <c r="CN35" s="815"/>
      <c r="CO35" s="815"/>
      <c r="CP35" s="815"/>
      <c r="CQ35" s="816"/>
      <c r="CR35" s="814"/>
      <c r="CS35" s="815"/>
      <c r="CT35" s="815"/>
      <c r="CU35" s="815"/>
      <c r="CV35" s="816"/>
      <c r="CW35" s="814"/>
      <c r="CX35" s="815"/>
      <c r="CY35" s="815"/>
      <c r="CZ35" s="815"/>
      <c r="DA35" s="816"/>
      <c r="DB35" s="814"/>
      <c r="DC35" s="815"/>
      <c r="DD35" s="815"/>
      <c r="DE35" s="815"/>
      <c r="DF35" s="816"/>
      <c r="DG35" s="814"/>
      <c r="DH35" s="815"/>
      <c r="DI35" s="815"/>
      <c r="DJ35" s="815"/>
      <c r="DK35" s="816"/>
      <c r="DL35" s="814"/>
      <c r="DM35" s="815"/>
      <c r="DN35" s="815"/>
      <c r="DO35" s="815"/>
      <c r="DP35" s="816"/>
      <c r="DQ35" s="814"/>
      <c r="DR35" s="815"/>
      <c r="DS35" s="815"/>
      <c r="DT35" s="815"/>
      <c r="DU35" s="816"/>
      <c r="DV35" s="827"/>
      <c r="DW35" s="828"/>
      <c r="DX35" s="828"/>
      <c r="DY35" s="828"/>
      <c r="DZ35" s="829"/>
      <c r="EA35" s="246"/>
    </row>
    <row r="36" spans="1:131" s="247" customFormat="1" ht="26.25" customHeight="1">
      <c r="A36" s="266">
        <v>9</v>
      </c>
      <c r="B36" s="817"/>
      <c r="C36" s="818"/>
      <c r="D36" s="818"/>
      <c r="E36" s="818"/>
      <c r="F36" s="818"/>
      <c r="G36" s="818"/>
      <c r="H36" s="818"/>
      <c r="I36" s="818"/>
      <c r="J36" s="818"/>
      <c r="K36" s="818"/>
      <c r="L36" s="818"/>
      <c r="M36" s="818"/>
      <c r="N36" s="818"/>
      <c r="O36" s="818"/>
      <c r="P36" s="819"/>
      <c r="Q36" s="820"/>
      <c r="R36" s="821"/>
      <c r="S36" s="821"/>
      <c r="T36" s="821"/>
      <c r="U36" s="821"/>
      <c r="V36" s="821"/>
      <c r="W36" s="821"/>
      <c r="X36" s="821"/>
      <c r="Y36" s="821"/>
      <c r="Z36" s="821"/>
      <c r="AA36" s="821"/>
      <c r="AB36" s="821"/>
      <c r="AC36" s="821"/>
      <c r="AD36" s="821"/>
      <c r="AE36" s="822"/>
      <c r="AF36" s="823"/>
      <c r="AG36" s="824"/>
      <c r="AH36" s="824"/>
      <c r="AI36" s="824"/>
      <c r="AJ36" s="825"/>
      <c r="AK36" s="871"/>
      <c r="AL36" s="872"/>
      <c r="AM36" s="872"/>
      <c r="AN36" s="872"/>
      <c r="AO36" s="872"/>
      <c r="AP36" s="872"/>
      <c r="AQ36" s="872"/>
      <c r="AR36" s="872"/>
      <c r="AS36" s="872"/>
      <c r="AT36" s="872"/>
      <c r="AU36" s="872"/>
      <c r="AV36" s="872"/>
      <c r="AW36" s="872"/>
      <c r="AX36" s="872"/>
      <c r="AY36" s="872"/>
      <c r="AZ36" s="873"/>
      <c r="BA36" s="873"/>
      <c r="BB36" s="873"/>
      <c r="BC36" s="873"/>
      <c r="BD36" s="873"/>
      <c r="BE36" s="874"/>
      <c r="BF36" s="874"/>
      <c r="BG36" s="874"/>
      <c r="BH36" s="874"/>
      <c r="BI36" s="875"/>
      <c r="BJ36" s="252"/>
      <c r="BK36" s="252"/>
      <c r="BL36" s="252"/>
      <c r="BM36" s="252"/>
      <c r="BN36" s="252"/>
      <c r="BO36" s="265"/>
      <c r="BP36" s="265"/>
      <c r="BQ36" s="262">
        <v>30</v>
      </c>
      <c r="BR36" s="263"/>
      <c r="BS36" s="810"/>
      <c r="BT36" s="811"/>
      <c r="BU36" s="811"/>
      <c r="BV36" s="811"/>
      <c r="BW36" s="811"/>
      <c r="BX36" s="811"/>
      <c r="BY36" s="811"/>
      <c r="BZ36" s="811"/>
      <c r="CA36" s="811"/>
      <c r="CB36" s="811"/>
      <c r="CC36" s="811"/>
      <c r="CD36" s="811"/>
      <c r="CE36" s="811"/>
      <c r="CF36" s="811"/>
      <c r="CG36" s="812"/>
      <c r="CH36" s="814"/>
      <c r="CI36" s="815"/>
      <c r="CJ36" s="815"/>
      <c r="CK36" s="815"/>
      <c r="CL36" s="816"/>
      <c r="CM36" s="814"/>
      <c r="CN36" s="815"/>
      <c r="CO36" s="815"/>
      <c r="CP36" s="815"/>
      <c r="CQ36" s="816"/>
      <c r="CR36" s="814"/>
      <c r="CS36" s="815"/>
      <c r="CT36" s="815"/>
      <c r="CU36" s="815"/>
      <c r="CV36" s="816"/>
      <c r="CW36" s="814"/>
      <c r="CX36" s="815"/>
      <c r="CY36" s="815"/>
      <c r="CZ36" s="815"/>
      <c r="DA36" s="816"/>
      <c r="DB36" s="814"/>
      <c r="DC36" s="815"/>
      <c r="DD36" s="815"/>
      <c r="DE36" s="815"/>
      <c r="DF36" s="816"/>
      <c r="DG36" s="814"/>
      <c r="DH36" s="815"/>
      <c r="DI36" s="815"/>
      <c r="DJ36" s="815"/>
      <c r="DK36" s="816"/>
      <c r="DL36" s="814"/>
      <c r="DM36" s="815"/>
      <c r="DN36" s="815"/>
      <c r="DO36" s="815"/>
      <c r="DP36" s="816"/>
      <c r="DQ36" s="814"/>
      <c r="DR36" s="815"/>
      <c r="DS36" s="815"/>
      <c r="DT36" s="815"/>
      <c r="DU36" s="816"/>
      <c r="DV36" s="827"/>
      <c r="DW36" s="828"/>
      <c r="DX36" s="828"/>
      <c r="DY36" s="828"/>
      <c r="DZ36" s="829"/>
      <c r="EA36" s="246"/>
    </row>
    <row r="37" spans="1:131" s="247" customFormat="1" ht="26.25" customHeight="1">
      <c r="A37" s="266">
        <v>10</v>
      </c>
      <c r="B37" s="817"/>
      <c r="C37" s="818"/>
      <c r="D37" s="818"/>
      <c r="E37" s="818"/>
      <c r="F37" s="818"/>
      <c r="G37" s="818"/>
      <c r="H37" s="818"/>
      <c r="I37" s="818"/>
      <c r="J37" s="818"/>
      <c r="K37" s="818"/>
      <c r="L37" s="818"/>
      <c r="M37" s="818"/>
      <c r="N37" s="818"/>
      <c r="O37" s="818"/>
      <c r="P37" s="819"/>
      <c r="Q37" s="820"/>
      <c r="R37" s="821"/>
      <c r="S37" s="821"/>
      <c r="T37" s="821"/>
      <c r="U37" s="821"/>
      <c r="V37" s="821"/>
      <c r="W37" s="821"/>
      <c r="X37" s="821"/>
      <c r="Y37" s="821"/>
      <c r="Z37" s="821"/>
      <c r="AA37" s="821"/>
      <c r="AB37" s="821"/>
      <c r="AC37" s="821"/>
      <c r="AD37" s="821"/>
      <c r="AE37" s="822"/>
      <c r="AF37" s="823"/>
      <c r="AG37" s="824"/>
      <c r="AH37" s="824"/>
      <c r="AI37" s="824"/>
      <c r="AJ37" s="825"/>
      <c r="AK37" s="871"/>
      <c r="AL37" s="872"/>
      <c r="AM37" s="872"/>
      <c r="AN37" s="872"/>
      <c r="AO37" s="872"/>
      <c r="AP37" s="872"/>
      <c r="AQ37" s="872"/>
      <c r="AR37" s="872"/>
      <c r="AS37" s="872"/>
      <c r="AT37" s="872"/>
      <c r="AU37" s="872"/>
      <c r="AV37" s="872"/>
      <c r="AW37" s="872"/>
      <c r="AX37" s="872"/>
      <c r="AY37" s="872"/>
      <c r="AZ37" s="873"/>
      <c r="BA37" s="873"/>
      <c r="BB37" s="873"/>
      <c r="BC37" s="873"/>
      <c r="BD37" s="873"/>
      <c r="BE37" s="874"/>
      <c r="BF37" s="874"/>
      <c r="BG37" s="874"/>
      <c r="BH37" s="874"/>
      <c r="BI37" s="875"/>
      <c r="BJ37" s="252"/>
      <c r="BK37" s="252"/>
      <c r="BL37" s="252"/>
      <c r="BM37" s="252"/>
      <c r="BN37" s="252"/>
      <c r="BO37" s="265"/>
      <c r="BP37" s="265"/>
      <c r="BQ37" s="262">
        <v>31</v>
      </c>
      <c r="BR37" s="263"/>
      <c r="BS37" s="810"/>
      <c r="BT37" s="811"/>
      <c r="BU37" s="811"/>
      <c r="BV37" s="811"/>
      <c r="BW37" s="811"/>
      <c r="BX37" s="811"/>
      <c r="BY37" s="811"/>
      <c r="BZ37" s="811"/>
      <c r="CA37" s="811"/>
      <c r="CB37" s="811"/>
      <c r="CC37" s="811"/>
      <c r="CD37" s="811"/>
      <c r="CE37" s="811"/>
      <c r="CF37" s="811"/>
      <c r="CG37" s="812"/>
      <c r="CH37" s="814"/>
      <c r="CI37" s="815"/>
      <c r="CJ37" s="815"/>
      <c r="CK37" s="815"/>
      <c r="CL37" s="816"/>
      <c r="CM37" s="814"/>
      <c r="CN37" s="815"/>
      <c r="CO37" s="815"/>
      <c r="CP37" s="815"/>
      <c r="CQ37" s="816"/>
      <c r="CR37" s="814"/>
      <c r="CS37" s="815"/>
      <c r="CT37" s="815"/>
      <c r="CU37" s="815"/>
      <c r="CV37" s="816"/>
      <c r="CW37" s="814"/>
      <c r="CX37" s="815"/>
      <c r="CY37" s="815"/>
      <c r="CZ37" s="815"/>
      <c r="DA37" s="816"/>
      <c r="DB37" s="814"/>
      <c r="DC37" s="815"/>
      <c r="DD37" s="815"/>
      <c r="DE37" s="815"/>
      <c r="DF37" s="816"/>
      <c r="DG37" s="814"/>
      <c r="DH37" s="815"/>
      <c r="DI37" s="815"/>
      <c r="DJ37" s="815"/>
      <c r="DK37" s="816"/>
      <c r="DL37" s="814"/>
      <c r="DM37" s="815"/>
      <c r="DN37" s="815"/>
      <c r="DO37" s="815"/>
      <c r="DP37" s="816"/>
      <c r="DQ37" s="814"/>
      <c r="DR37" s="815"/>
      <c r="DS37" s="815"/>
      <c r="DT37" s="815"/>
      <c r="DU37" s="816"/>
      <c r="DV37" s="827"/>
      <c r="DW37" s="828"/>
      <c r="DX37" s="828"/>
      <c r="DY37" s="828"/>
      <c r="DZ37" s="829"/>
      <c r="EA37" s="246"/>
    </row>
    <row r="38" spans="1:131" s="247" customFormat="1" ht="26.25" customHeight="1">
      <c r="A38" s="266">
        <v>11</v>
      </c>
      <c r="B38" s="817"/>
      <c r="C38" s="818"/>
      <c r="D38" s="818"/>
      <c r="E38" s="818"/>
      <c r="F38" s="818"/>
      <c r="G38" s="818"/>
      <c r="H38" s="818"/>
      <c r="I38" s="818"/>
      <c r="J38" s="818"/>
      <c r="K38" s="818"/>
      <c r="L38" s="818"/>
      <c r="M38" s="818"/>
      <c r="N38" s="818"/>
      <c r="O38" s="818"/>
      <c r="P38" s="819"/>
      <c r="Q38" s="820"/>
      <c r="R38" s="821"/>
      <c r="S38" s="821"/>
      <c r="T38" s="821"/>
      <c r="U38" s="821"/>
      <c r="V38" s="821"/>
      <c r="W38" s="821"/>
      <c r="X38" s="821"/>
      <c r="Y38" s="821"/>
      <c r="Z38" s="821"/>
      <c r="AA38" s="821"/>
      <c r="AB38" s="821"/>
      <c r="AC38" s="821"/>
      <c r="AD38" s="821"/>
      <c r="AE38" s="822"/>
      <c r="AF38" s="823"/>
      <c r="AG38" s="824"/>
      <c r="AH38" s="824"/>
      <c r="AI38" s="824"/>
      <c r="AJ38" s="825"/>
      <c r="AK38" s="871"/>
      <c r="AL38" s="872"/>
      <c r="AM38" s="872"/>
      <c r="AN38" s="872"/>
      <c r="AO38" s="872"/>
      <c r="AP38" s="872"/>
      <c r="AQ38" s="872"/>
      <c r="AR38" s="872"/>
      <c r="AS38" s="872"/>
      <c r="AT38" s="872"/>
      <c r="AU38" s="872"/>
      <c r="AV38" s="872"/>
      <c r="AW38" s="872"/>
      <c r="AX38" s="872"/>
      <c r="AY38" s="872"/>
      <c r="AZ38" s="873"/>
      <c r="BA38" s="873"/>
      <c r="BB38" s="873"/>
      <c r="BC38" s="873"/>
      <c r="BD38" s="873"/>
      <c r="BE38" s="874"/>
      <c r="BF38" s="874"/>
      <c r="BG38" s="874"/>
      <c r="BH38" s="874"/>
      <c r="BI38" s="875"/>
      <c r="BJ38" s="252"/>
      <c r="BK38" s="252"/>
      <c r="BL38" s="252"/>
      <c r="BM38" s="252"/>
      <c r="BN38" s="252"/>
      <c r="BO38" s="265"/>
      <c r="BP38" s="265"/>
      <c r="BQ38" s="262">
        <v>32</v>
      </c>
      <c r="BR38" s="263"/>
      <c r="BS38" s="810"/>
      <c r="BT38" s="811"/>
      <c r="BU38" s="811"/>
      <c r="BV38" s="811"/>
      <c r="BW38" s="811"/>
      <c r="BX38" s="811"/>
      <c r="BY38" s="811"/>
      <c r="BZ38" s="811"/>
      <c r="CA38" s="811"/>
      <c r="CB38" s="811"/>
      <c r="CC38" s="811"/>
      <c r="CD38" s="811"/>
      <c r="CE38" s="811"/>
      <c r="CF38" s="811"/>
      <c r="CG38" s="812"/>
      <c r="CH38" s="814"/>
      <c r="CI38" s="815"/>
      <c r="CJ38" s="815"/>
      <c r="CK38" s="815"/>
      <c r="CL38" s="816"/>
      <c r="CM38" s="814"/>
      <c r="CN38" s="815"/>
      <c r="CO38" s="815"/>
      <c r="CP38" s="815"/>
      <c r="CQ38" s="816"/>
      <c r="CR38" s="814"/>
      <c r="CS38" s="815"/>
      <c r="CT38" s="815"/>
      <c r="CU38" s="815"/>
      <c r="CV38" s="816"/>
      <c r="CW38" s="814"/>
      <c r="CX38" s="815"/>
      <c r="CY38" s="815"/>
      <c r="CZ38" s="815"/>
      <c r="DA38" s="816"/>
      <c r="DB38" s="814"/>
      <c r="DC38" s="815"/>
      <c r="DD38" s="815"/>
      <c r="DE38" s="815"/>
      <c r="DF38" s="816"/>
      <c r="DG38" s="814"/>
      <c r="DH38" s="815"/>
      <c r="DI38" s="815"/>
      <c r="DJ38" s="815"/>
      <c r="DK38" s="816"/>
      <c r="DL38" s="814"/>
      <c r="DM38" s="815"/>
      <c r="DN38" s="815"/>
      <c r="DO38" s="815"/>
      <c r="DP38" s="816"/>
      <c r="DQ38" s="814"/>
      <c r="DR38" s="815"/>
      <c r="DS38" s="815"/>
      <c r="DT38" s="815"/>
      <c r="DU38" s="816"/>
      <c r="DV38" s="827"/>
      <c r="DW38" s="828"/>
      <c r="DX38" s="828"/>
      <c r="DY38" s="828"/>
      <c r="DZ38" s="829"/>
      <c r="EA38" s="246"/>
    </row>
    <row r="39" spans="1:131" s="247" customFormat="1" ht="26.25" customHeight="1">
      <c r="A39" s="266">
        <v>12</v>
      </c>
      <c r="B39" s="817"/>
      <c r="C39" s="818"/>
      <c r="D39" s="818"/>
      <c r="E39" s="818"/>
      <c r="F39" s="818"/>
      <c r="G39" s="818"/>
      <c r="H39" s="818"/>
      <c r="I39" s="818"/>
      <c r="J39" s="818"/>
      <c r="K39" s="818"/>
      <c r="L39" s="818"/>
      <c r="M39" s="818"/>
      <c r="N39" s="818"/>
      <c r="O39" s="818"/>
      <c r="P39" s="819"/>
      <c r="Q39" s="820"/>
      <c r="R39" s="821"/>
      <c r="S39" s="821"/>
      <c r="T39" s="821"/>
      <c r="U39" s="821"/>
      <c r="V39" s="821"/>
      <c r="W39" s="821"/>
      <c r="X39" s="821"/>
      <c r="Y39" s="821"/>
      <c r="Z39" s="821"/>
      <c r="AA39" s="821"/>
      <c r="AB39" s="821"/>
      <c r="AC39" s="821"/>
      <c r="AD39" s="821"/>
      <c r="AE39" s="822"/>
      <c r="AF39" s="823"/>
      <c r="AG39" s="824"/>
      <c r="AH39" s="824"/>
      <c r="AI39" s="824"/>
      <c r="AJ39" s="825"/>
      <c r="AK39" s="871"/>
      <c r="AL39" s="872"/>
      <c r="AM39" s="872"/>
      <c r="AN39" s="872"/>
      <c r="AO39" s="872"/>
      <c r="AP39" s="872"/>
      <c r="AQ39" s="872"/>
      <c r="AR39" s="872"/>
      <c r="AS39" s="872"/>
      <c r="AT39" s="872"/>
      <c r="AU39" s="872"/>
      <c r="AV39" s="872"/>
      <c r="AW39" s="872"/>
      <c r="AX39" s="872"/>
      <c r="AY39" s="872"/>
      <c r="AZ39" s="873"/>
      <c r="BA39" s="873"/>
      <c r="BB39" s="873"/>
      <c r="BC39" s="873"/>
      <c r="BD39" s="873"/>
      <c r="BE39" s="874"/>
      <c r="BF39" s="874"/>
      <c r="BG39" s="874"/>
      <c r="BH39" s="874"/>
      <c r="BI39" s="875"/>
      <c r="BJ39" s="252"/>
      <c r="BK39" s="252"/>
      <c r="BL39" s="252"/>
      <c r="BM39" s="252"/>
      <c r="BN39" s="252"/>
      <c r="BO39" s="265"/>
      <c r="BP39" s="265"/>
      <c r="BQ39" s="262">
        <v>33</v>
      </c>
      <c r="BR39" s="263"/>
      <c r="BS39" s="810"/>
      <c r="BT39" s="811"/>
      <c r="BU39" s="811"/>
      <c r="BV39" s="811"/>
      <c r="BW39" s="811"/>
      <c r="BX39" s="811"/>
      <c r="BY39" s="811"/>
      <c r="BZ39" s="811"/>
      <c r="CA39" s="811"/>
      <c r="CB39" s="811"/>
      <c r="CC39" s="811"/>
      <c r="CD39" s="811"/>
      <c r="CE39" s="811"/>
      <c r="CF39" s="811"/>
      <c r="CG39" s="812"/>
      <c r="CH39" s="814"/>
      <c r="CI39" s="815"/>
      <c r="CJ39" s="815"/>
      <c r="CK39" s="815"/>
      <c r="CL39" s="816"/>
      <c r="CM39" s="814"/>
      <c r="CN39" s="815"/>
      <c r="CO39" s="815"/>
      <c r="CP39" s="815"/>
      <c r="CQ39" s="816"/>
      <c r="CR39" s="814"/>
      <c r="CS39" s="815"/>
      <c r="CT39" s="815"/>
      <c r="CU39" s="815"/>
      <c r="CV39" s="816"/>
      <c r="CW39" s="814"/>
      <c r="CX39" s="815"/>
      <c r="CY39" s="815"/>
      <c r="CZ39" s="815"/>
      <c r="DA39" s="816"/>
      <c r="DB39" s="814"/>
      <c r="DC39" s="815"/>
      <c r="DD39" s="815"/>
      <c r="DE39" s="815"/>
      <c r="DF39" s="816"/>
      <c r="DG39" s="814"/>
      <c r="DH39" s="815"/>
      <c r="DI39" s="815"/>
      <c r="DJ39" s="815"/>
      <c r="DK39" s="816"/>
      <c r="DL39" s="814"/>
      <c r="DM39" s="815"/>
      <c r="DN39" s="815"/>
      <c r="DO39" s="815"/>
      <c r="DP39" s="816"/>
      <c r="DQ39" s="814"/>
      <c r="DR39" s="815"/>
      <c r="DS39" s="815"/>
      <c r="DT39" s="815"/>
      <c r="DU39" s="816"/>
      <c r="DV39" s="827"/>
      <c r="DW39" s="828"/>
      <c r="DX39" s="828"/>
      <c r="DY39" s="828"/>
      <c r="DZ39" s="829"/>
      <c r="EA39" s="246"/>
    </row>
    <row r="40" spans="1:131" s="247" customFormat="1" ht="26.25" customHeight="1">
      <c r="A40" s="261">
        <v>13</v>
      </c>
      <c r="B40" s="817"/>
      <c r="C40" s="818"/>
      <c r="D40" s="818"/>
      <c r="E40" s="818"/>
      <c r="F40" s="818"/>
      <c r="G40" s="818"/>
      <c r="H40" s="818"/>
      <c r="I40" s="818"/>
      <c r="J40" s="818"/>
      <c r="K40" s="818"/>
      <c r="L40" s="818"/>
      <c r="M40" s="818"/>
      <c r="N40" s="818"/>
      <c r="O40" s="818"/>
      <c r="P40" s="819"/>
      <c r="Q40" s="820"/>
      <c r="R40" s="821"/>
      <c r="S40" s="821"/>
      <c r="T40" s="821"/>
      <c r="U40" s="821"/>
      <c r="V40" s="821"/>
      <c r="W40" s="821"/>
      <c r="X40" s="821"/>
      <c r="Y40" s="821"/>
      <c r="Z40" s="821"/>
      <c r="AA40" s="821"/>
      <c r="AB40" s="821"/>
      <c r="AC40" s="821"/>
      <c r="AD40" s="821"/>
      <c r="AE40" s="822"/>
      <c r="AF40" s="823"/>
      <c r="AG40" s="824"/>
      <c r="AH40" s="824"/>
      <c r="AI40" s="824"/>
      <c r="AJ40" s="825"/>
      <c r="AK40" s="871"/>
      <c r="AL40" s="872"/>
      <c r="AM40" s="872"/>
      <c r="AN40" s="872"/>
      <c r="AO40" s="872"/>
      <c r="AP40" s="872"/>
      <c r="AQ40" s="872"/>
      <c r="AR40" s="872"/>
      <c r="AS40" s="872"/>
      <c r="AT40" s="872"/>
      <c r="AU40" s="872"/>
      <c r="AV40" s="872"/>
      <c r="AW40" s="872"/>
      <c r="AX40" s="872"/>
      <c r="AY40" s="872"/>
      <c r="AZ40" s="873"/>
      <c r="BA40" s="873"/>
      <c r="BB40" s="873"/>
      <c r="BC40" s="873"/>
      <c r="BD40" s="873"/>
      <c r="BE40" s="874"/>
      <c r="BF40" s="874"/>
      <c r="BG40" s="874"/>
      <c r="BH40" s="874"/>
      <c r="BI40" s="875"/>
      <c r="BJ40" s="252"/>
      <c r="BK40" s="252"/>
      <c r="BL40" s="252"/>
      <c r="BM40" s="252"/>
      <c r="BN40" s="252"/>
      <c r="BO40" s="265"/>
      <c r="BP40" s="265"/>
      <c r="BQ40" s="262">
        <v>34</v>
      </c>
      <c r="BR40" s="263"/>
      <c r="BS40" s="810"/>
      <c r="BT40" s="811"/>
      <c r="BU40" s="811"/>
      <c r="BV40" s="811"/>
      <c r="BW40" s="811"/>
      <c r="BX40" s="811"/>
      <c r="BY40" s="811"/>
      <c r="BZ40" s="811"/>
      <c r="CA40" s="811"/>
      <c r="CB40" s="811"/>
      <c r="CC40" s="811"/>
      <c r="CD40" s="811"/>
      <c r="CE40" s="811"/>
      <c r="CF40" s="811"/>
      <c r="CG40" s="812"/>
      <c r="CH40" s="814"/>
      <c r="CI40" s="815"/>
      <c r="CJ40" s="815"/>
      <c r="CK40" s="815"/>
      <c r="CL40" s="816"/>
      <c r="CM40" s="814"/>
      <c r="CN40" s="815"/>
      <c r="CO40" s="815"/>
      <c r="CP40" s="815"/>
      <c r="CQ40" s="816"/>
      <c r="CR40" s="814"/>
      <c r="CS40" s="815"/>
      <c r="CT40" s="815"/>
      <c r="CU40" s="815"/>
      <c r="CV40" s="816"/>
      <c r="CW40" s="814"/>
      <c r="CX40" s="815"/>
      <c r="CY40" s="815"/>
      <c r="CZ40" s="815"/>
      <c r="DA40" s="816"/>
      <c r="DB40" s="814"/>
      <c r="DC40" s="815"/>
      <c r="DD40" s="815"/>
      <c r="DE40" s="815"/>
      <c r="DF40" s="816"/>
      <c r="DG40" s="814"/>
      <c r="DH40" s="815"/>
      <c r="DI40" s="815"/>
      <c r="DJ40" s="815"/>
      <c r="DK40" s="816"/>
      <c r="DL40" s="814"/>
      <c r="DM40" s="815"/>
      <c r="DN40" s="815"/>
      <c r="DO40" s="815"/>
      <c r="DP40" s="816"/>
      <c r="DQ40" s="814"/>
      <c r="DR40" s="815"/>
      <c r="DS40" s="815"/>
      <c r="DT40" s="815"/>
      <c r="DU40" s="816"/>
      <c r="DV40" s="827"/>
      <c r="DW40" s="828"/>
      <c r="DX40" s="828"/>
      <c r="DY40" s="828"/>
      <c r="DZ40" s="829"/>
      <c r="EA40" s="246"/>
    </row>
    <row r="41" spans="1:131" s="247" customFormat="1" ht="26.25" customHeight="1">
      <c r="A41" s="261">
        <v>14</v>
      </c>
      <c r="B41" s="817"/>
      <c r="C41" s="818"/>
      <c r="D41" s="818"/>
      <c r="E41" s="818"/>
      <c r="F41" s="818"/>
      <c r="G41" s="818"/>
      <c r="H41" s="818"/>
      <c r="I41" s="818"/>
      <c r="J41" s="818"/>
      <c r="K41" s="818"/>
      <c r="L41" s="818"/>
      <c r="M41" s="818"/>
      <c r="N41" s="818"/>
      <c r="O41" s="818"/>
      <c r="P41" s="819"/>
      <c r="Q41" s="820"/>
      <c r="R41" s="821"/>
      <c r="S41" s="821"/>
      <c r="T41" s="821"/>
      <c r="U41" s="821"/>
      <c r="V41" s="821"/>
      <c r="W41" s="821"/>
      <c r="X41" s="821"/>
      <c r="Y41" s="821"/>
      <c r="Z41" s="821"/>
      <c r="AA41" s="821"/>
      <c r="AB41" s="821"/>
      <c r="AC41" s="821"/>
      <c r="AD41" s="821"/>
      <c r="AE41" s="822"/>
      <c r="AF41" s="823"/>
      <c r="AG41" s="824"/>
      <c r="AH41" s="824"/>
      <c r="AI41" s="824"/>
      <c r="AJ41" s="825"/>
      <c r="AK41" s="871"/>
      <c r="AL41" s="872"/>
      <c r="AM41" s="872"/>
      <c r="AN41" s="872"/>
      <c r="AO41" s="872"/>
      <c r="AP41" s="872"/>
      <c r="AQ41" s="872"/>
      <c r="AR41" s="872"/>
      <c r="AS41" s="872"/>
      <c r="AT41" s="872"/>
      <c r="AU41" s="872"/>
      <c r="AV41" s="872"/>
      <c r="AW41" s="872"/>
      <c r="AX41" s="872"/>
      <c r="AY41" s="872"/>
      <c r="AZ41" s="873"/>
      <c r="BA41" s="873"/>
      <c r="BB41" s="873"/>
      <c r="BC41" s="873"/>
      <c r="BD41" s="873"/>
      <c r="BE41" s="874"/>
      <c r="BF41" s="874"/>
      <c r="BG41" s="874"/>
      <c r="BH41" s="874"/>
      <c r="BI41" s="875"/>
      <c r="BJ41" s="252"/>
      <c r="BK41" s="252"/>
      <c r="BL41" s="252"/>
      <c r="BM41" s="252"/>
      <c r="BN41" s="252"/>
      <c r="BO41" s="265"/>
      <c r="BP41" s="265"/>
      <c r="BQ41" s="262">
        <v>35</v>
      </c>
      <c r="BR41" s="263"/>
      <c r="BS41" s="810"/>
      <c r="BT41" s="811"/>
      <c r="BU41" s="811"/>
      <c r="BV41" s="811"/>
      <c r="BW41" s="811"/>
      <c r="BX41" s="811"/>
      <c r="BY41" s="811"/>
      <c r="BZ41" s="811"/>
      <c r="CA41" s="811"/>
      <c r="CB41" s="811"/>
      <c r="CC41" s="811"/>
      <c r="CD41" s="811"/>
      <c r="CE41" s="811"/>
      <c r="CF41" s="811"/>
      <c r="CG41" s="812"/>
      <c r="CH41" s="814"/>
      <c r="CI41" s="815"/>
      <c r="CJ41" s="815"/>
      <c r="CK41" s="815"/>
      <c r="CL41" s="816"/>
      <c r="CM41" s="814"/>
      <c r="CN41" s="815"/>
      <c r="CO41" s="815"/>
      <c r="CP41" s="815"/>
      <c r="CQ41" s="816"/>
      <c r="CR41" s="814"/>
      <c r="CS41" s="815"/>
      <c r="CT41" s="815"/>
      <c r="CU41" s="815"/>
      <c r="CV41" s="816"/>
      <c r="CW41" s="814"/>
      <c r="CX41" s="815"/>
      <c r="CY41" s="815"/>
      <c r="CZ41" s="815"/>
      <c r="DA41" s="816"/>
      <c r="DB41" s="814"/>
      <c r="DC41" s="815"/>
      <c r="DD41" s="815"/>
      <c r="DE41" s="815"/>
      <c r="DF41" s="816"/>
      <c r="DG41" s="814"/>
      <c r="DH41" s="815"/>
      <c r="DI41" s="815"/>
      <c r="DJ41" s="815"/>
      <c r="DK41" s="816"/>
      <c r="DL41" s="814"/>
      <c r="DM41" s="815"/>
      <c r="DN41" s="815"/>
      <c r="DO41" s="815"/>
      <c r="DP41" s="816"/>
      <c r="DQ41" s="814"/>
      <c r="DR41" s="815"/>
      <c r="DS41" s="815"/>
      <c r="DT41" s="815"/>
      <c r="DU41" s="816"/>
      <c r="DV41" s="827"/>
      <c r="DW41" s="828"/>
      <c r="DX41" s="828"/>
      <c r="DY41" s="828"/>
      <c r="DZ41" s="829"/>
      <c r="EA41" s="246"/>
    </row>
    <row r="42" spans="1:131" s="247" customFormat="1" ht="26.25" customHeight="1">
      <c r="A42" s="261">
        <v>15</v>
      </c>
      <c r="B42" s="817"/>
      <c r="C42" s="818"/>
      <c r="D42" s="818"/>
      <c r="E42" s="818"/>
      <c r="F42" s="818"/>
      <c r="G42" s="818"/>
      <c r="H42" s="818"/>
      <c r="I42" s="818"/>
      <c r="J42" s="818"/>
      <c r="K42" s="818"/>
      <c r="L42" s="818"/>
      <c r="M42" s="818"/>
      <c r="N42" s="818"/>
      <c r="O42" s="818"/>
      <c r="P42" s="819"/>
      <c r="Q42" s="820"/>
      <c r="R42" s="821"/>
      <c r="S42" s="821"/>
      <c r="T42" s="821"/>
      <c r="U42" s="821"/>
      <c r="V42" s="821"/>
      <c r="W42" s="821"/>
      <c r="X42" s="821"/>
      <c r="Y42" s="821"/>
      <c r="Z42" s="821"/>
      <c r="AA42" s="821"/>
      <c r="AB42" s="821"/>
      <c r="AC42" s="821"/>
      <c r="AD42" s="821"/>
      <c r="AE42" s="822"/>
      <c r="AF42" s="823"/>
      <c r="AG42" s="824"/>
      <c r="AH42" s="824"/>
      <c r="AI42" s="824"/>
      <c r="AJ42" s="825"/>
      <c r="AK42" s="871"/>
      <c r="AL42" s="872"/>
      <c r="AM42" s="872"/>
      <c r="AN42" s="872"/>
      <c r="AO42" s="872"/>
      <c r="AP42" s="872"/>
      <c r="AQ42" s="872"/>
      <c r="AR42" s="872"/>
      <c r="AS42" s="872"/>
      <c r="AT42" s="872"/>
      <c r="AU42" s="872"/>
      <c r="AV42" s="872"/>
      <c r="AW42" s="872"/>
      <c r="AX42" s="872"/>
      <c r="AY42" s="872"/>
      <c r="AZ42" s="873"/>
      <c r="BA42" s="873"/>
      <c r="BB42" s="873"/>
      <c r="BC42" s="873"/>
      <c r="BD42" s="873"/>
      <c r="BE42" s="874"/>
      <c r="BF42" s="874"/>
      <c r="BG42" s="874"/>
      <c r="BH42" s="874"/>
      <c r="BI42" s="875"/>
      <c r="BJ42" s="252"/>
      <c r="BK42" s="252"/>
      <c r="BL42" s="252"/>
      <c r="BM42" s="252"/>
      <c r="BN42" s="252"/>
      <c r="BO42" s="265"/>
      <c r="BP42" s="265"/>
      <c r="BQ42" s="262">
        <v>36</v>
      </c>
      <c r="BR42" s="263"/>
      <c r="BS42" s="810"/>
      <c r="BT42" s="811"/>
      <c r="BU42" s="811"/>
      <c r="BV42" s="811"/>
      <c r="BW42" s="811"/>
      <c r="BX42" s="811"/>
      <c r="BY42" s="811"/>
      <c r="BZ42" s="811"/>
      <c r="CA42" s="811"/>
      <c r="CB42" s="811"/>
      <c r="CC42" s="811"/>
      <c r="CD42" s="811"/>
      <c r="CE42" s="811"/>
      <c r="CF42" s="811"/>
      <c r="CG42" s="812"/>
      <c r="CH42" s="814"/>
      <c r="CI42" s="815"/>
      <c r="CJ42" s="815"/>
      <c r="CK42" s="815"/>
      <c r="CL42" s="816"/>
      <c r="CM42" s="814"/>
      <c r="CN42" s="815"/>
      <c r="CO42" s="815"/>
      <c r="CP42" s="815"/>
      <c r="CQ42" s="816"/>
      <c r="CR42" s="814"/>
      <c r="CS42" s="815"/>
      <c r="CT42" s="815"/>
      <c r="CU42" s="815"/>
      <c r="CV42" s="816"/>
      <c r="CW42" s="814"/>
      <c r="CX42" s="815"/>
      <c r="CY42" s="815"/>
      <c r="CZ42" s="815"/>
      <c r="DA42" s="816"/>
      <c r="DB42" s="814"/>
      <c r="DC42" s="815"/>
      <c r="DD42" s="815"/>
      <c r="DE42" s="815"/>
      <c r="DF42" s="816"/>
      <c r="DG42" s="814"/>
      <c r="DH42" s="815"/>
      <c r="DI42" s="815"/>
      <c r="DJ42" s="815"/>
      <c r="DK42" s="816"/>
      <c r="DL42" s="814"/>
      <c r="DM42" s="815"/>
      <c r="DN42" s="815"/>
      <c r="DO42" s="815"/>
      <c r="DP42" s="816"/>
      <c r="DQ42" s="814"/>
      <c r="DR42" s="815"/>
      <c r="DS42" s="815"/>
      <c r="DT42" s="815"/>
      <c r="DU42" s="816"/>
      <c r="DV42" s="827"/>
      <c r="DW42" s="828"/>
      <c r="DX42" s="828"/>
      <c r="DY42" s="828"/>
      <c r="DZ42" s="829"/>
      <c r="EA42" s="246"/>
    </row>
    <row r="43" spans="1:131" s="247" customFormat="1" ht="26.25" customHeight="1">
      <c r="A43" s="261">
        <v>16</v>
      </c>
      <c r="B43" s="817"/>
      <c r="C43" s="818"/>
      <c r="D43" s="818"/>
      <c r="E43" s="818"/>
      <c r="F43" s="818"/>
      <c r="G43" s="818"/>
      <c r="H43" s="818"/>
      <c r="I43" s="818"/>
      <c r="J43" s="818"/>
      <c r="K43" s="818"/>
      <c r="L43" s="818"/>
      <c r="M43" s="818"/>
      <c r="N43" s="818"/>
      <c r="O43" s="818"/>
      <c r="P43" s="819"/>
      <c r="Q43" s="820"/>
      <c r="R43" s="821"/>
      <c r="S43" s="821"/>
      <c r="T43" s="821"/>
      <c r="U43" s="821"/>
      <c r="V43" s="821"/>
      <c r="W43" s="821"/>
      <c r="X43" s="821"/>
      <c r="Y43" s="821"/>
      <c r="Z43" s="821"/>
      <c r="AA43" s="821"/>
      <c r="AB43" s="821"/>
      <c r="AC43" s="821"/>
      <c r="AD43" s="821"/>
      <c r="AE43" s="822"/>
      <c r="AF43" s="823"/>
      <c r="AG43" s="824"/>
      <c r="AH43" s="824"/>
      <c r="AI43" s="824"/>
      <c r="AJ43" s="825"/>
      <c r="AK43" s="871"/>
      <c r="AL43" s="872"/>
      <c r="AM43" s="872"/>
      <c r="AN43" s="872"/>
      <c r="AO43" s="872"/>
      <c r="AP43" s="872"/>
      <c r="AQ43" s="872"/>
      <c r="AR43" s="872"/>
      <c r="AS43" s="872"/>
      <c r="AT43" s="872"/>
      <c r="AU43" s="872"/>
      <c r="AV43" s="872"/>
      <c r="AW43" s="872"/>
      <c r="AX43" s="872"/>
      <c r="AY43" s="872"/>
      <c r="AZ43" s="873"/>
      <c r="BA43" s="873"/>
      <c r="BB43" s="873"/>
      <c r="BC43" s="873"/>
      <c r="BD43" s="873"/>
      <c r="BE43" s="874"/>
      <c r="BF43" s="874"/>
      <c r="BG43" s="874"/>
      <c r="BH43" s="874"/>
      <c r="BI43" s="875"/>
      <c r="BJ43" s="252"/>
      <c r="BK43" s="252"/>
      <c r="BL43" s="252"/>
      <c r="BM43" s="252"/>
      <c r="BN43" s="252"/>
      <c r="BO43" s="265"/>
      <c r="BP43" s="265"/>
      <c r="BQ43" s="262">
        <v>37</v>
      </c>
      <c r="BR43" s="263"/>
      <c r="BS43" s="810"/>
      <c r="BT43" s="811"/>
      <c r="BU43" s="811"/>
      <c r="BV43" s="811"/>
      <c r="BW43" s="811"/>
      <c r="BX43" s="811"/>
      <c r="BY43" s="811"/>
      <c r="BZ43" s="811"/>
      <c r="CA43" s="811"/>
      <c r="CB43" s="811"/>
      <c r="CC43" s="811"/>
      <c r="CD43" s="811"/>
      <c r="CE43" s="811"/>
      <c r="CF43" s="811"/>
      <c r="CG43" s="812"/>
      <c r="CH43" s="814"/>
      <c r="CI43" s="815"/>
      <c r="CJ43" s="815"/>
      <c r="CK43" s="815"/>
      <c r="CL43" s="816"/>
      <c r="CM43" s="814"/>
      <c r="CN43" s="815"/>
      <c r="CO43" s="815"/>
      <c r="CP43" s="815"/>
      <c r="CQ43" s="816"/>
      <c r="CR43" s="814"/>
      <c r="CS43" s="815"/>
      <c r="CT43" s="815"/>
      <c r="CU43" s="815"/>
      <c r="CV43" s="816"/>
      <c r="CW43" s="814"/>
      <c r="CX43" s="815"/>
      <c r="CY43" s="815"/>
      <c r="CZ43" s="815"/>
      <c r="DA43" s="816"/>
      <c r="DB43" s="814"/>
      <c r="DC43" s="815"/>
      <c r="DD43" s="815"/>
      <c r="DE43" s="815"/>
      <c r="DF43" s="816"/>
      <c r="DG43" s="814"/>
      <c r="DH43" s="815"/>
      <c r="DI43" s="815"/>
      <c r="DJ43" s="815"/>
      <c r="DK43" s="816"/>
      <c r="DL43" s="814"/>
      <c r="DM43" s="815"/>
      <c r="DN43" s="815"/>
      <c r="DO43" s="815"/>
      <c r="DP43" s="816"/>
      <c r="DQ43" s="814"/>
      <c r="DR43" s="815"/>
      <c r="DS43" s="815"/>
      <c r="DT43" s="815"/>
      <c r="DU43" s="816"/>
      <c r="DV43" s="827"/>
      <c r="DW43" s="828"/>
      <c r="DX43" s="828"/>
      <c r="DY43" s="828"/>
      <c r="DZ43" s="829"/>
      <c r="EA43" s="246"/>
    </row>
    <row r="44" spans="1:131" s="247" customFormat="1" ht="26.25" customHeight="1">
      <c r="A44" s="261">
        <v>17</v>
      </c>
      <c r="B44" s="817"/>
      <c r="C44" s="818"/>
      <c r="D44" s="818"/>
      <c r="E44" s="818"/>
      <c r="F44" s="818"/>
      <c r="G44" s="818"/>
      <c r="H44" s="818"/>
      <c r="I44" s="818"/>
      <c r="J44" s="818"/>
      <c r="K44" s="818"/>
      <c r="L44" s="818"/>
      <c r="M44" s="818"/>
      <c r="N44" s="818"/>
      <c r="O44" s="818"/>
      <c r="P44" s="819"/>
      <c r="Q44" s="820"/>
      <c r="R44" s="821"/>
      <c r="S44" s="821"/>
      <c r="T44" s="821"/>
      <c r="U44" s="821"/>
      <c r="V44" s="821"/>
      <c r="W44" s="821"/>
      <c r="X44" s="821"/>
      <c r="Y44" s="821"/>
      <c r="Z44" s="821"/>
      <c r="AA44" s="821"/>
      <c r="AB44" s="821"/>
      <c r="AC44" s="821"/>
      <c r="AD44" s="821"/>
      <c r="AE44" s="822"/>
      <c r="AF44" s="823"/>
      <c r="AG44" s="824"/>
      <c r="AH44" s="824"/>
      <c r="AI44" s="824"/>
      <c r="AJ44" s="825"/>
      <c r="AK44" s="871"/>
      <c r="AL44" s="872"/>
      <c r="AM44" s="872"/>
      <c r="AN44" s="872"/>
      <c r="AO44" s="872"/>
      <c r="AP44" s="872"/>
      <c r="AQ44" s="872"/>
      <c r="AR44" s="872"/>
      <c r="AS44" s="872"/>
      <c r="AT44" s="872"/>
      <c r="AU44" s="872"/>
      <c r="AV44" s="872"/>
      <c r="AW44" s="872"/>
      <c r="AX44" s="872"/>
      <c r="AY44" s="872"/>
      <c r="AZ44" s="873"/>
      <c r="BA44" s="873"/>
      <c r="BB44" s="873"/>
      <c r="BC44" s="873"/>
      <c r="BD44" s="873"/>
      <c r="BE44" s="874"/>
      <c r="BF44" s="874"/>
      <c r="BG44" s="874"/>
      <c r="BH44" s="874"/>
      <c r="BI44" s="875"/>
      <c r="BJ44" s="252"/>
      <c r="BK44" s="252"/>
      <c r="BL44" s="252"/>
      <c r="BM44" s="252"/>
      <c r="BN44" s="252"/>
      <c r="BO44" s="265"/>
      <c r="BP44" s="265"/>
      <c r="BQ44" s="262">
        <v>38</v>
      </c>
      <c r="BR44" s="263"/>
      <c r="BS44" s="810"/>
      <c r="BT44" s="811"/>
      <c r="BU44" s="811"/>
      <c r="BV44" s="811"/>
      <c r="BW44" s="811"/>
      <c r="BX44" s="811"/>
      <c r="BY44" s="811"/>
      <c r="BZ44" s="811"/>
      <c r="CA44" s="811"/>
      <c r="CB44" s="811"/>
      <c r="CC44" s="811"/>
      <c r="CD44" s="811"/>
      <c r="CE44" s="811"/>
      <c r="CF44" s="811"/>
      <c r="CG44" s="812"/>
      <c r="CH44" s="814"/>
      <c r="CI44" s="815"/>
      <c r="CJ44" s="815"/>
      <c r="CK44" s="815"/>
      <c r="CL44" s="816"/>
      <c r="CM44" s="814"/>
      <c r="CN44" s="815"/>
      <c r="CO44" s="815"/>
      <c r="CP44" s="815"/>
      <c r="CQ44" s="816"/>
      <c r="CR44" s="814"/>
      <c r="CS44" s="815"/>
      <c r="CT44" s="815"/>
      <c r="CU44" s="815"/>
      <c r="CV44" s="816"/>
      <c r="CW44" s="814"/>
      <c r="CX44" s="815"/>
      <c r="CY44" s="815"/>
      <c r="CZ44" s="815"/>
      <c r="DA44" s="816"/>
      <c r="DB44" s="814"/>
      <c r="DC44" s="815"/>
      <c r="DD44" s="815"/>
      <c r="DE44" s="815"/>
      <c r="DF44" s="816"/>
      <c r="DG44" s="814"/>
      <c r="DH44" s="815"/>
      <c r="DI44" s="815"/>
      <c r="DJ44" s="815"/>
      <c r="DK44" s="816"/>
      <c r="DL44" s="814"/>
      <c r="DM44" s="815"/>
      <c r="DN44" s="815"/>
      <c r="DO44" s="815"/>
      <c r="DP44" s="816"/>
      <c r="DQ44" s="814"/>
      <c r="DR44" s="815"/>
      <c r="DS44" s="815"/>
      <c r="DT44" s="815"/>
      <c r="DU44" s="816"/>
      <c r="DV44" s="827"/>
      <c r="DW44" s="828"/>
      <c r="DX44" s="828"/>
      <c r="DY44" s="828"/>
      <c r="DZ44" s="829"/>
      <c r="EA44" s="246"/>
    </row>
    <row r="45" spans="1:131" s="247" customFormat="1" ht="26.25" customHeight="1">
      <c r="A45" s="261">
        <v>18</v>
      </c>
      <c r="B45" s="817"/>
      <c r="C45" s="818"/>
      <c r="D45" s="818"/>
      <c r="E45" s="818"/>
      <c r="F45" s="818"/>
      <c r="G45" s="818"/>
      <c r="H45" s="818"/>
      <c r="I45" s="818"/>
      <c r="J45" s="818"/>
      <c r="K45" s="818"/>
      <c r="L45" s="818"/>
      <c r="M45" s="818"/>
      <c r="N45" s="818"/>
      <c r="O45" s="818"/>
      <c r="P45" s="819"/>
      <c r="Q45" s="820"/>
      <c r="R45" s="821"/>
      <c r="S45" s="821"/>
      <c r="T45" s="821"/>
      <c r="U45" s="821"/>
      <c r="V45" s="821"/>
      <c r="W45" s="821"/>
      <c r="X45" s="821"/>
      <c r="Y45" s="821"/>
      <c r="Z45" s="821"/>
      <c r="AA45" s="821"/>
      <c r="AB45" s="821"/>
      <c r="AC45" s="821"/>
      <c r="AD45" s="821"/>
      <c r="AE45" s="822"/>
      <c r="AF45" s="823"/>
      <c r="AG45" s="824"/>
      <c r="AH45" s="824"/>
      <c r="AI45" s="824"/>
      <c r="AJ45" s="825"/>
      <c r="AK45" s="871"/>
      <c r="AL45" s="872"/>
      <c r="AM45" s="872"/>
      <c r="AN45" s="872"/>
      <c r="AO45" s="872"/>
      <c r="AP45" s="872"/>
      <c r="AQ45" s="872"/>
      <c r="AR45" s="872"/>
      <c r="AS45" s="872"/>
      <c r="AT45" s="872"/>
      <c r="AU45" s="872"/>
      <c r="AV45" s="872"/>
      <c r="AW45" s="872"/>
      <c r="AX45" s="872"/>
      <c r="AY45" s="872"/>
      <c r="AZ45" s="873"/>
      <c r="BA45" s="873"/>
      <c r="BB45" s="873"/>
      <c r="BC45" s="873"/>
      <c r="BD45" s="873"/>
      <c r="BE45" s="874"/>
      <c r="BF45" s="874"/>
      <c r="BG45" s="874"/>
      <c r="BH45" s="874"/>
      <c r="BI45" s="875"/>
      <c r="BJ45" s="252"/>
      <c r="BK45" s="252"/>
      <c r="BL45" s="252"/>
      <c r="BM45" s="252"/>
      <c r="BN45" s="252"/>
      <c r="BO45" s="265"/>
      <c r="BP45" s="265"/>
      <c r="BQ45" s="262">
        <v>39</v>
      </c>
      <c r="BR45" s="263"/>
      <c r="BS45" s="810"/>
      <c r="BT45" s="811"/>
      <c r="BU45" s="811"/>
      <c r="BV45" s="811"/>
      <c r="BW45" s="811"/>
      <c r="BX45" s="811"/>
      <c r="BY45" s="811"/>
      <c r="BZ45" s="811"/>
      <c r="CA45" s="811"/>
      <c r="CB45" s="811"/>
      <c r="CC45" s="811"/>
      <c r="CD45" s="811"/>
      <c r="CE45" s="811"/>
      <c r="CF45" s="811"/>
      <c r="CG45" s="812"/>
      <c r="CH45" s="814"/>
      <c r="CI45" s="815"/>
      <c r="CJ45" s="815"/>
      <c r="CK45" s="815"/>
      <c r="CL45" s="816"/>
      <c r="CM45" s="814"/>
      <c r="CN45" s="815"/>
      <c r="CO45" s="815"/>
      <c r="CP45" s="815"/>
      <c r="CQ45" s="816"/>
      <c r="CR45" s="814"/>
      <c r="CS45" s="815"/>
      <c r="CT45" s="815"/>
      <c r="CU45" s="815"/>
      <c r="CV45" s="816"/>
      <c r="CW45" s="814"/>
      <c r="CX45" s="815"/>
      <c r="CY45" s="815"/>
      <c r="CZ45" s="815"/>
      <c r="DA45" s="816"/>
      <c r="DB45" s="814"/>
      <c r="DC45" s="815"/>
      <c r="DD45" s="815"/>
      <c r="DE45" s="815"/>
      <c r="DF45" s="816"/>
      <c r="DG45" s="814"/>
      <c r="DH45" s="815"/>
      <c r="DI45" s="815"/>
      <c r="DJ45" s="815"/>
      <c r="DK45" s="816"/>
      <c r="DL45" s="814"/>
      <c r="DM45" s="815"/>
      <c r="DN45" s="815"/>
      <c r="DO45" s="815"/>
      <c r="DP45" s="816"/>
      <c r="DQ45" s="814"/>
      <c r="DR45" s="815"/>
      <c r="DS45" s="815"/>
      <c r="DT45" s="815"/>
      <c r="DU45" s="816"/>
      <c r="DV45" s="827"/>
      <c r="DW45" s="828"/>
      <c r="DX45" s="828"/>
      <c r="DY45" s="828"/>
      <c r="DZ45" s="829"/>
      <c r="EA45" s="246"/>
    </row>
    <row r="46" spans="1:131" s="247" customFormat="1" ht="26.25" customHeight="1">
      <c r="A46" s="261">
        <v>19</v>
      </c>
      <c r="B46" s="817"/>
      <c r="C46" s="818"/>
      <c r="D46" s="818"/>
      <c r="E46" s="818"/>
      <c r="F46" s="818"/>
      <c r="G46" s="818"/>
      <c r="H46" s="818"/>
      <c r="I46" s="818"/>
      <c r="J46" s="818"/>
      <c r="K46" s="818"/>
      <c r="L46" s="818"/>
      <c r="M46" s="818"/>
      <c r="N46" s="818"/>
      <c r="O46" s="818"/>
      <c r="P46" s="819"/>
      <c r="Q46" s="820"/>
      <c r="R46" s="821"/>
      <c r="S46" s="821"/>
      <c r="T46" s="821"/>
      <c r="U46" s="821"/>
      <c r="V46" s="821"/>
      <c r="W46" s="821"/>
      <c r="X46" s="821"/>
      <c r="Y46" s="821"/>
      <c r="Z46" s="821"/>
      <c r="AA46" s="821"/>
      <c r="AB46" s="821"/>
      <c r="AC46" s="821"/>
      <c r="AD46" s="821"/>
      <c r="AE46" s="822"/>
      <c r="AF46" s="823"/>
      <c r="AG46" s="824"/>
      <c r="AH46" s="824"/>
      <c r="AI46" s="824"/>
      <c r="AJ46" s="825"/>
      <c r="AK46" s="871"/>
      <c r="AL46" s="872"/>
      <c r="AM46" s="872"/>
      <c r="AN46" s="872"/>
      <c r="AO46" s="872"/>
      <c r="AP46" s="872"/>
      <c r="AQ46" s="872"/>
      <c r="AR46" s="872"/>
      <c r="AS46" s="872"/>
      <c r="AT46" s="872"/>
      <c r="AU46" s="872"/>
      <c r="AV46" s="872"/>
      <c r="AW46" s="872"/>
      <c r="AX46" s="872"/>
      <c r="AY46" s="872"/>
      <c r="AZ46" s="873"/>
      <c r="BA46" s="873"/>
      <c r="BB46" s="873"/>
      <c r="BC46" s="873"/>
      <c r="BD46" s="873"/>
      <c r="BE46" s="874"/>
      <c r="BF46" s="874"/>
      <c r="BG46" s="874"/>
      <c r="BH46" s="874"/>
      <c r="BI46" s="875"/>
      <c r="BJ46" s="252"/>
      <c r="BK46" s="252"/>
      <c r="BL46" s="252"/>
      <c r="BM46" s="252"/>
      <c r="BN46" s="252"/>
      <c r="BO46" s="265"/>
      <c r="BP46" s="265"/>
      <c r="BQ46" s="262">
        <v>40</v>
      </c>
      <c r="BR46" s="263"/>
      <c r="BS46" s="810"/>
      <c r="BT46" s="811"/>
      <c r="BU46" s="811"/>
      <c r="BV46" s="811"/>
      <c r="BW46" s="811"/>
      <c r="BX46" s="811"/>
      <c r="BY46" s="811"/>
      <c r="BZ46" s="811"/>
      <c r="CA46" s="811"/>
      <c r="CB46" s="811"/>
      <c r="CC46" s="811"/>
      <c r="CD46" s="811"/>
      <c r="CE46" s="811"/>
      <c r="CF46" s="811"/>
      <c r="CG46" s="812"/>
      <c r="CH46" s="814"/>
      <c r="CI46" s="815"/>
      <c r="CJ46" s="815"/>
      <c r="CK46" s="815"/>
      <c r="CL46" s="816"/>
      <c r="CM46" s="814"/>
      <c r="CN46" s="815"/>
      <c r="CO46" s="815"/>
      <c r="CP46" s="815"/>
      <c r="CQ46" s="816"/>
      <c r="CR46" s="814"/>
      <c r="CS46" s="815"/>
      <c r="CT46" s="815"/>
      <c r="CU46" s="815"/>
      <c r="CV46" s="816"/>
      <c r="CW46" s="814"/>
      <c r="CX46" s="815"/>
      <c r="CY46" s="815"/>
      <c r="CZ46" s="815"/>
      <c r="DA46" s="816"/>
      <c r="DB46" s="814"/>
      <c r="DC46" s="815"/>
      <c r="DD46" s="815"/>
      <c r="DE46" s="815"/>
      <c r="DF46" s="816"/>
      <c r="DG46" s="814"/>
      <c r="DH46" s="815"/>
      <c r="DI46" s="815"/>
      <c r="DJ46" s="815"/>
      <c r="DK46" s="816"/>
      <c r="DL46" s="814"/>
      <c r="DM46" s="815"/>
      <c r="DN46" s="815"/>
      <c r="DO46" s="815"/>
      <c r="DP46" s="816"/>
      <c r="DQ46" s="814"/>
      <c r="DR46" s="815"/>
      <c r="DS46" s="815"/>
      <c r="DT46" s="815"/>
      <c r="DU46" s="816"/>
      <c r="DV46" s="827"/>
      <c r="DW46" s="828"/>
      <c r="DX46" s="828"/>
      <c r="DY46" s="828"/>
      <c r="DZ46" s="829"/>
      <c r="EA46" s="246"/>
    </row>
    <row r="47" spans="1:131" s="247" customFormat="1" ht="26.25" customHeight="1">
      <c r="A47" s="261">
        <v>20</v>
      </c>
      <c r="B47" s="817"/>
      <c r="C47" s="818"/>
      <c r="D47" s="818"/>
      <c r="E47" s="818"/>
      <c r="F47" s="818"/>
      <c r="G47" s="818"/>
      <c r="H47" s="818"/>
      <c r="I47" s="818"/>
      <c r="J47" s="818"/>
      <c r="K47" s="818"/>
      <c r="L47" s="818"/>
      <c r="M47" s="818"/>
      <c r="N47" s="818"/>
      <c r="O47" s="818"/>
      <c r="P47" s="819"/>
      <c r="Q47" s="820"/>
      <c r="R47" s="821"/>
      <c r="S47" s="821"/>
      <c r="T47" s="821"/>
      <c r="U47" s="821"/>
      <c r="V47" s="821"/>
      <c r="W47" s="821"/>
      <c r="X47" s="821"/>
      <c r="Y47" s="821"/>
      <c r="Z47" s="821"/>
      <c r="AA47" s="821"/>
      <c r="AB47" s="821"/>
      <c r="AC47" s="821"/>
      <c r="AD47" s="821"/>
      <c r="AE47" s="822"/>
      <c r="AF47" s="823"/>
      <c r="AG47" s="824"/>
      <c r="AH47" s="824"/>
      <c r="AI47" s="824"/>
      <c r="AJ47" s="825"/>
      <c r="AK47" s="871"/>
      <c r="AL47" s="872"/>
      <c r="AM47" s="872"/>
      <c r="AN47" s="872"/>
      <c r="AO47" s="872"/>
      <c r="AP47" s="872"/>
      <c r="AQ47" s="872"/>
      <c r="AR47" s="872"/>
      <c r="AS47" s="872"/>
      <c r="AT47" s="872"/>
      <c r="AU47" s="872"/>
      <c r="AV47" s="872"/>
      <c r="AW47" s="872"/>
      <c r="AX47" s="872"/>
      <c r="AY47" s="872"/>
      <c r="AZ47" s="873"/>
      <c r="BA47" s="873"/>
      <c r="BB47" s="873"/>
      <c r="BC47" s="873"/>
      <c r="BD47" s="873"/>
      <c r="BE47" s="874"/>
      <c r="BF47" s="874"/>
      <c r="BG47" s="874"/>
      <c r="BH47" s="874"/>
      <c r="BI47" s="875"/>
      <c r="BJ47" s="252"/>
      <c r="BK47" s="252"/>
      <c r="BL47" s="252"/>
      <c r="BM47" s="252"/>
      <c r="BN47" s="252"/>
      <c r="BO47" s="265"/>
      <c r="BP47" s="265"/>
      <c r="BQ47" s="262">
        <v>41</v>
      </c>
      <c r="BR47" s="263"/>
      <c r="BS47" s="810"/>
      <c r="BT47" s="811"/>
      <c r="BU47" s="811"/>
      <c r="BV47" s="811"/>
      <c r="BW47" s="811"/>
      <c r="BX47" s="811"/>
      <c r="BY47" s="811"/>
      <c r="BZ47" s="811"/>
      <c r="CA47" s="811"/>
      <c r="CB47" s="811"/>
      <c r="CC47" s="811"/>
      <c r="CD47" s="811"/>
      <c r="CE47" s="811"/>
      <c r="CF47" s="811"/>
      <c r="CG47" s="812"/>
      <c r="CH47" s="814"/>
      <c r="CI47" s="815"/>
      <c r="CJ47" s="815"/>
      <c r="CK47" s="815"/>
      <c r="CL47" s="816"/>
      <c r="CM47" s="814"/>
      <c r="CN47" s="815"/>
      <c r="CO47" s="815"/>
      <c r="CP47" s="815"/>
      <c r="CQ47" s="816"/>
      <c r="CR47" s="814"/>
      <c r="CS47" s="815"/>
      <c r="CT47" s="815"/>
      <c r="CU47" s="815"/>
      <c r="CV47" s="816"/>
      <c r="CW47" s="814"/>
      <c r="CX47" s="815"/>
      <c r="CY47" s="815"/>
      <c r="CZ47" s="815"/>
      <c r="DA47" s="816"/>
      <c r="DB47" s="814"/>
      <c r="DC47" s="815"/>
      <c r="DD47" s="815"/>
      <c r="DE47" s="815"/>
      <c r="DF47" s="816"/>
      <c r="DG47" s="814"/>
      <c r="DH47" s="815"/>
      <c r="DI47" s="815"/>
      <c r="DJ47" s="815"/>
      <c r="DK47" s="816"/>
      <c r="DL47" s="814"/>
      <c r="DM47" s="815"/>
      <c r="DN47" s="815"/>
      <c r="DO47" s="815"/>
      <c r="DP47" s="816"/>
      <c r="DQ47" s="814"/>
      <c r="DR47" s="815"/>
      <c r="DS47" s="815"/>
      <c r="DT47" s="815"/>
      <c r="DU47" s="816"/>
      <c r="DV47" s="827"/>
      <c r="DW47" s="828"/>
      <c r="DX47" s="828"/>
      <c r="DY47" s="828"/>
      <c r="DZ47" s="829"/>
      <c r="EA47" s="246"/>
    </row>
    <row r="48" spans="1:131" s="247" customFormat="1" ht="26.25" customHeight="1">
      <c r="A48" s="261">
        <v>21</v>
      </c>
      <c r="B48" s="817"/>
      <c r="C48" s="818"/>
      <c r="D48" s="818"/>
      <c r="E48" s="818"/>
      <c r="F48" s="818"/>
      <c r="G48" s="818"/>
      <c r="H48" s="818"/>
      <c r="I48" s="818"/>
      <c r="J48" s="818"/>
      <c r="K48" s="818"/>
      <c r="L48" s="818"/>
      <c r="M48" s="818"/>
      <c r="N48" s="818"/>
      <c r="O48" s="818"/>
      <c r="P48" s="819"/>
      <c r="Q48" s="820"/>
      <c r="R48" s="821"/>
      <c r="S48" s="821"/>
      <c r="T48" s="821"/>
      <c r="U48" s="821"/>
      <c r="V48" s="821"/>
      <c r="W48" s="821"/>
      <c r="X48" s="821"/>
      <c r="Y48" s="821"/>
      <c r="Z48" s="821"/>
      <c r="AA48" s="821"/>
      <c r="AB48" s="821"/>
      <c r="AC48" s="821"/>
      <c r="AD48" s="821"/>
      <c r="AE48" s="822"/>
      <c r="AF48" s="823"/>
      <c r="AG48" s="824"/>
      <c r="AH48" s="824"/>
      <c r="AI48" s="824"/>
      <c r="AJ48" s="825"/>
      <c r="AK48" s="871"/>
      <c r="AL48" s="872"/>
      <c r="AM48" s="872"/>
      <c r="AN48" s="872"/>
      <c r="AO48" s="872"/>
      <c r="AP48" s="872"/>
      <c r="AQ48" s="872"/>
      <c r="AR48" s="872"/>
      <c r="AS48" s="872"/>
      <c r="AT48" s="872"/>
      <c r="AU48" s="872"/>
      <c r="AV48" s="872"/>
      <c r="AW48" s="872"/>
      <c r="AX48" s="872"/>
      <c r="AY48" s="872"/>
      <c r="AZ48" s="873"/>
      <c r="BA48" s="873"/>
      <c r="BB48" s="873"/>
      <c r="BC48" s="873"/>
      <c r="BD48" s="873"/>
      <c r="BE48" s="874"/>
      <c r="BF48" s="874"/>
      <c r="BG48" s="874"/>
      <c r="BH48" s="874"/>
      <c r="BI48" s="875"/>
      <c r="BJ48" s="252"/>
      <c r="BK48" s="252"/>
      <c r="BL48" s="252"/>
      <c r="BM48" s="252"/>
      <c r="BN48" s="252"/>
      <c r="BO48" s="265"/>
      <c r="BP48" s="265"/>
      <c r="BQ48" s="262">
        <v>42</v>
      </c>
      <c r="BR48" s="263"/>
      <c r="BS48" s="810"/>
      <c r="BT48" s="811"/>
      <c r="BU48" s="811"/>
      <c r="BV48" s="811"/>
      <c r="BW48" s="811"/>
      <c r="BX48" s="811"/>
      <c r="BY48" s="811"/>
      <c r="BZ48" s="811"/>
      <c r="CA48" s="811"/>
      <c r="CB48" s="811"/>
      <c r="CC48" s="811"/>
      <c r="CD48" s="811"/>
      <c r="CE48" s="811"/>
      <c r="CF48" s="811"/>
      <c r="CG48" s="812"/>
      <c r="CH48" s="814"/>
      <c r="CI48" s="815"/>
      <c r="CJ48" s="815"/>
      <c r="CK48" s="815"/>
      <c r="CL48" s="816"/>
      <c r="CM48" s="814"/>
      <c r="CN48" s="815"/>
      <c r="CO48" s="815"/>
      <c r="CP48" s="815"/>
      <c r="CQ48" s="816"/>
      <c r="CR48" s="814"/>
      <c r="CS48" s="815"/>
      <c r="CT48" s="815"/>
      <c r="CU48" s="815"/>
      <c r="CV48" s="816"/>
      <c r="CW48" s="814"/>
      <c r="CX48" s="815"/>
      <c r="CY48" s="815"/>
      <c r="CZ48" s="815"/>
      <c r="DA48" s="816"/>
      <c r="DB48" s="814"/>
      <c r="DC48" s="815"/>
      <c r="DD48" s="815"/>
      <c r="DE48" s="815"/>
      <c r="DF48" s="816"/>
      <c r="DG48" s="814"/>
      <c r="DH48" s="815"/>
      <c r="DI48" s="815"/>
      <c r="DJ48" s="815"/>
      <c r="DK48" s="816"/>
      <c r="DL48" s="814"/>
      <c r="DM48" s="815"/>
      <c r="DN48" s="815"/>
      <c r="DO48" s="815"/>
      <c r="DP48" s="816"/>
      <c r="DQ48" s="814"/>
      <c r="DR48" s="815"/>
      <c r="DS48" s="815"/>
      <c r="DT48" s="815"/>
      <c r="DU48" s="816"/>
      <c r="DV48" s="827"/>
      <c r="DW48" s="828"/>
      <c r="DX48" s="828"/>
      <c r="DY48" s="828"/>
      <c r="DZ48" s="829"/>
      <c r="EA48" s="246"/>
    </row>
    <row r="49" spans="1:131" s="247" customFormat="1" ht="26.25" customHeight="1">
      <c r="A49" s="261">
        <v>22</v>
      </c>
      <c r="B49" s="817"/>
      <c r="C49" s="818"/>
      <c r="D49" s="818"/>
      <c r="E49" s="818"/>
      <c r="F49" s="818"/>
      <c r="G49" s="818"/>
      <c r="H49" s="818"/>
      <c r="I49" s="818"/>
      <c r="J49" s="818"/>
      <c r="K49" s="818"/>
      <c r="L49" s="818"/>
      <c r="M49" s="818"/>
      <c r="N49" s="818"/>
      <c r="O49" s="818"/>
      <c r="P49" s="819"/>
      <c r="Q49" s="820"/>
      <c r="R49" s="821"/>
      <c r="S49" s="821"/>
      <c r="T49" s="821"/>
      <c r="U49" s="821"/>
      <c r="V49" s="821"/>
      <c r="W49" s="821"/>
      <c r="X49" s="821"/>
      <c r="Y49" s="821"/>
      <c r="Z49" s="821"/>
      <c r="AA49" s="821"/>
      <c r="AB49" s="821"/>
      <c r="AC49" s="821"/>
      <c r="AD49" s="821"/>
      <c r="AE49" s="822"/>
      <c r="AF49" s="823"/>
      <c r="AG49" s="824"/>
      <c r="AH49" s="824"/>
      <c r="AI49" s="824"/>
      <c r="AJ49" s="825"/>
      <c r="AK49" s="871"/>
      <c r="AL49" s="872"/>
      <c r="AM49" s="872"/>
      <c r="AN49" s="872"/>
      <c r="AO49" s="872"/>
      <c r="AP49" s="872"/>
      <c r="AQ49" s="872"/>
      <c r="AR49" s="872"/>
      <c r="AS49" s="872"/>
      <c r="AT49" s="872"/>
      <c r="AU49" s="872"/>
      <c r="AV49" s="872"/>
      <c r="AW49" s="872"/>
      <c r="AX49" s="872"/>
      <c r="AY49" s="872"/>
      <c r="AZ49" s="873"/>
      <c r="BA49" s="873"/>
      <c r="BB49" s="873"/>
      <c r="BC49" s="873"/>
      <c r="BD49" s="873"/>
      <c r="BE49" s="874"/>
      <c r="BF49" s="874"/>
      <c r="BG49" s="874"/>
      <c r="BH49" s="874"/>
      <c r="BI49" s="875"/>
      <c r="BJ49" s="252"/>
      <c r="BK49" s="252"/>
      <c r="BL49" s="252"/>
      <c r="BM49" s="252"/>
      <c r="BN49" s="252"/>
      <c r="BO49" s="265"/>
      <c r="BP49" s="265"/>
      <c r="BQ49" s="262">
        <v>43</v>
      </c>
      <c r="BR49" s="263"/>
      <c r="BS49" s="810"/>
      <c r="BT49" s="811"/>
      <c r="BU49" s="811"/>
      <c r="BV49" s="811"/>
      <c r="BW49" s="811"/>
      <c r="BX49" s="811"/>
      <c r="BY49" s="811"/>
      <c r="BZ49" s="811"/>
      <c r="CA49" s="811"/>
      <c r="CB49" s="811"/>
      <c r="CC49" s="811"/>
      <c r="CD49" s="811"/>
      <c r="CE49" s="811"/>
      <c r="CF49" s="811"/>
      <c r="CG49" s="812"/>
      <c r="CH49" s="814"/>
      <c r="CI49" s="815"/>
      <c r="CJ49" s="815"/>
      <c r="CK49" s="815"/>
      <c r="CL49" s="816"/>
      <c r="CM49" s="814"/>
      <c r="CN49" s="815"/>
      <c r="CO49" s="815"/>
      <c r="CP49" s="815"/>
      <c r="CQ49" s="816"/>
      <c r="CR49" s="814"/>
      <c r="CS49" s="815"/>
      <c r="CT49" s="815"/>
      <c r="CU49" s="815"/>
      <c r="CV49" s="816"/>
      <c r="CW49" s="814"/>
      <c r="CX49" s="815"/>
      <c r="CY49" s="815"/>
      <c r="CZ49" s="815"/>
      <c r="DA49" s="816"/>
      <c r="DB49" s="814"/>
      <c r="DC49" s="815"/>
      <c r="DD49" s="815"/>
      <c r="DE49" s="815"/>
      <c r="DF49" s="816"/>
      <c r="DG49" s="814"/>
      <c r="DH49" s="815"/>
      <c r="DI49" s="815"/>
      <c r="DJ49" s="815"/>
      <c r="DK49" s="816"/>
      <c r="DL49" s="814"/>
      <c r="DM49" s="815"/>
      <c r="DN49" s="815"/>
      <c r="DO49" s="815"/>
      <c r="DP49" s="816"/>
      <c r="DQ49" s="814"/>
      <c r="DR49" s="815"/>
      <c r="DS49" s="815"/>
      <c r="DT49" s="815"/>
      <c r="DU49" s="816"/>
      <c r="DV49" s="827"/>
      <c r="DW49" s="828"/>
      <c r="DX49" s="828"/>
      <c r="DY49" s="828"/>
      <c r="DZ49" s="829"/>
      <c r="EA49" s="246"/>
    </row>
    <row r="50" spans="1:131" s="247" customFormat="1" ht="26.25" customHeight="1">
      <c r="A50" s="261">
        <v>23</v>
      </c>
      <c r="B50" s="817"/>
      <c r="C50" s="818"/>
      <c r="D50" s="818"/>
      <c r="E50" s="818"/>
      <c r="F50" s="818"/>
      <c r="G50" s="818"/>
      <c r="H50" s="818"/>
      <c r="I50" s="818"/>
      <c r="J50" s="818"/>
      <c r="K50" s="818"/>
      <c r="L50" s="818"/>
      <c r="M50" s="818"/>
      <c r="N50" s="818"/>
      <c r="O50" s="818"/>
      <c r="P50" s="819"/>
      <c r="Q50" s="876"/>
      <c r="R50" s="877"/>
      <c r="S50" s="877"/>
      <c r="T50" s="877"/>
      <c r="U50" s="877"/>
      <c r="V50" s="877"/>
      <c r="W50" s="877"/>
      <c r="X50" s="877"/>
      <c r="Y50" s="877"/>
      <c r="Z50" s="877"/>
      <c r="AA50" s="877"/>
      <c r="AB50" s="877"/>
      <c r="AC50" s="877"/>
      <c r="AD50" s="877"/>
      <c r="AE50" s="878"/>
      <c r="AF50" s="823"/>
      <c r="AG50" s="824"/>
      <c r="AH50" s="824"/>
      <c r="AI50" s="824"/>
      <c r="AJ50" s="825"/>
      <c r="AK50" s="879"/>
      <c r="AL50" s="877"/>
      <c r="AM50" s="877"/>
      <c r="AN50" s="877"/>
      <c r="AO50" s="877"/>
      <c r="AP50" s="877"/>
      <c r="AQ50" s="877"/>
      <c r="AR50" s="877"/>
      <c r="AS50" s="877"/>
      <c r="AT50" s="877"/>
      <c r="AU50" s="877"/>
      <c r="AV50" s="877"/>
      <c r="AW50" s="877"/>
      <c r="AX50" s="877"/>
      <c r="AY50" s="877"/>
      <c r="AZ50" s="880"/>
      <c r="BA50" s="880"/>
      <c r="BB50" s="880"/>
      <c r="BC50" s="880"/>
      <c r="BD50" s="880"/>
      <c r="BE50" s="874"/>
      <c r="BF50" s="874"/>
      <c r="BG50" s="874"/>
      <c r="BH50" s="874"/>
      <c r="BI50" s="875"/>
      <c r="BJ50" s="252"/>
      <c r="BK50" s="252"/>
      <c r="BL50" s="252"/>
      <c r="BM50" s="252"/>
      <c r="BN50" s="252"/>
      <c r="BO50" s="265"/>
      <c r="BP50" s="265"/>
      <c r="BQ50" s="262">
        <v>44</v>
      </c>
      <c r="BR50" s="263"/>
      <c r="BS50" s="810"/>
      <c r="BT50" s="811"/>
      <c r="BU50" s="811"/>
      <c r="BV50" s="811"/>
      <c r="BW50" s="811"/>
      <c r="BX50" s="811"/>
      <c r="BY50" s="811"/>
      <c r="BZ50" s="811"/>
      <c r="CA50" s="811"/>
      <c r="CB50" s="811"/>
      <c r="CC50" s="811"/>
      <c r="CD50" s="811"/>
      <c r="CE50" s="811"/>
      <c r="CF50" s="811"/>
      <c r="CG50" s="812"/>
      <c r="CH50" s="814"/>
      <c r="CI50" s="815"/>
      <c r="CJ50" s="815"/>
      <c r="CK50" s="815"/>
      <c r="CL50" s="816"/>
      <c r="CM50" s="814"/>
      <c r="CN50" s="815"/>
      <c r="CO50" s="815"/>
      <c r="CP50" s="815"/>
      <c r="CQ50" s="816"/>
      <c r="CR50" s="814"/>
      <c r="CS50" s="815"/>
      <c r="CT50" s="815"/>
      <c r="CU50" s="815"/>
      <c r="CV50" s="816"/>
      <c r="CW50" s="814"/>
      <c r="CX50" s="815"/>
      <c r="CY50" s="815"/>
      <c r="CZ50" s="815"/>
      <c r="DA50" s="816"/>
      <c r="DB50" s="814"/>
      <c r="DC50" s="815"/>
      <c r="DD50" s="815"/>
      <c r="DE50" s="815"/>
      <c r="DF50" s="816"/>
      <c r="DG50" s="814"/>
      <c r="DH50" s="815"/>
      <c r="DI50" s="815"/>
      <c r="DJ50" s="815"/>
      <c r="DK50" s="816"/>
      <c r="DL50" s="814"/>
      <c r="DM50" s="815"/>
      <c r="DN50" s="815"/>
      <c r="DO50" s="815"/>
      <c r="DP50" s="816"/>
      <c r="DQ50" s="814"/>
      <c r="DR50" s="815"/>
      <c r="DS50" s="815"/>
      <c r="DT50" s="815"/>
      <c r="DU50" s="816"/>
      <c r="DV50" s="827"/>
      <c r="DW50" s="828"/>
      <c r="DX50" s="828"/>
      <c r="DY50" s="828"/>
      <c r="DZ50" s="829"/>
      <c r="EA50" s="246"/>
    </row>
    <row r="51" spans="1:131" s="247" customFormat="1" ht="26.25" customHeight="1">
      <c r="A51" s="261">
        <v>24</v>
      </c>
      <c r="B51" s="817"/>
      <c r="C51" s="818"/>
      <c r="D51" s="818"/>
      <c r="E51" s="818"/>
      <c r="F51" s="818"/>
      <c r="G51" s="818"/>
      <c r="H51" s="818"/>
      <c r="I51" s="818"/>
      <c r="J51" s="818"/>
      <c r="K51" s="818"/>
      <c r="L51" s="818"/>
      <c r="M51" s="818"/>
      <c r="N51" s="818"/>
      <c r="O51" s="818"/>
      <c r="P51" s="819"/>
      <c r="Q51" s="876"/>
      <c r="R51" s="877"/>
      <c r="S51" s="877"/>
      <c r="T51" s="877"/>
      <c r="U51" s="877"/>
      <c r="V51" s="877"/>
      <c r="W51" s="877"/>
      <c r="X51" s="877"/>
      <c r="Y51" s="877"/>
      <c r="Z51" s="877"/>
      <c r="AA51" s="877"/>
      <c r="AB51" s="877"/>
      <c r="AC51" s="877"/>
      <c r="AD51" s="877"/>
      <c r="AE51" s="878"/>
      <c r="AF51" s="823"/>
      <c r="AG51" s="824"/>
      <c r="AH51" s="824"/>
      <c r="AI51" s="824"/>
      <c r="AJ51" s="825"/>
      <c r="AK51" s="879"/>
      <c r="AL51" s="877"/>
      <c r="AM51" s="877"/>
      <c r="AN51" s="877"/>
      <c r="AO51" s="877"/>
      <c r="AP51" s="877"/>
      <c r="AQ51" s="877"/>
      <c r="AR51" s="877"/>
      <c r="AS51" s="877"/>
      <c r="AT51" s="877"/>
      <c r="AU51" s="877"/>
      <c r="AV51" s="877"/>
      <c r="AW51" s="877"/>
      <c r="AX51" s="877"/>
      <c r="AY51" s="877"/>
      <c r="AZ51" s="880"/>
      <c r="BA51" s="880"/>
      <c r="BB51" s="880"/>
      <c r="BC51" s="880"/>
      <c r="BD51" s="880"/>
      <c r="BE51" s="874"/>
      <c r="BF51" s="874"/>
      <c r="BG51" s="874"/>
      <c r="BH51" s="874"/>
      <c r="BI51" s="875"/>
      <c r="BJ51" s="252"/>
      <c r="BK51" s="252"/>
      <c r="BL51" s="252"/>
      <c r="BM51" s="252"/>
      <c r="BN51" s="252"/>
      <c r="BO51" s="265"/>
      <c r="BP51" s="265"/>
      <c r="BQ51" s="262">
        <v>45</v>
      </c>
      <c r="BR51" s="263"/>
      <c r="BS51" s="810"/>
      <c r="BT51" s="811"/>
      <c r="BU51" s="811"/>
      <c r="BV51" s="811"/>
      <c r="BW51" s="811"/>
      <c r="BX51" s="811"/>
      <c r="BY51" s="811"/>
      <c r="BZ51" s="811"/>
      <c r="CA51" s="811"/>
      <c r="CB51" s="811"/>
      <c r="CC51" s="811"/>
      <c r="CD51" s="811"/>
      <c r="CE51" s="811"/>
      <c r="CF51" s="811"/>
      <c r="CG51" s="812"/>
      <c r="CH51" s="814"/>
      <c r="CI51" s="815"/>
      <c r="CJ51" s="815"/>
      <c r="CK51" s="815"/>
      <c r="CL51" s="816"/>
      <c r="CM51" s="814"/>
      <c r="CN51" s="815"/>
      <c r="CO51" s="815"/>
      <c r="CP51" s="815"/>
      <c r="CQ51" s="816"/>
      <c r="CR51" s="814"/>
      <c r="CS51" s="815"/>
      <c r="CT51" s="815"/>
      <c r="CU51" s="815"/>
      <c r="CV51" s="816"/>
      <c r="CW51" s="814"/>
      <c r="CX51" s="815"/>
      <c r="CY51" s="815"/>
      <c r="CZ51" s="815"/>
      <c r="DA51" s="816"/>
      <c r="DB51" s="814"/>
      <c r="DC51" s="815"/>
      <c r="DD51" s="815"/>
      <c r="DE51" s="815"/>
      <c r="DF51" s="816"/>
      <c r="DG51" s="814"/>
      <c r="DH51" s="815"/>
      <c r="DI51" s="815"/>
      <c r="DJ51" s="815"/>
      <c r="DK51" s="816"/>
      <c r="DL51" s="814"/>
      <c r="DM51" s="815"/>
      <c r="DN51" s="815"/>
      <c r="DO51" s="815"/>
      <c r="DP51" s="816"/>
      <c r="DQ51" s="814"/>
      <c r="DR51" s="815"/>
      <c r="DS51" s="815"/>
      <c r="DT51" s="815"/>
      <c r="DU51" s="816"/>
      <c r="DV51" s="827"/>
      <c r="DW51" s="828"/>
      <c r="DX51" s="828"/>
      <c r="DY51" s="828"/>
      <c r="DZ51" s="829"/>
      <c r="EA51" s="246"/>
    </row>
    <row r="52" spans="1:131" s="247" customFormat="1" ht="26.25" customHeight="1">
      <c r="A52" s="261">
        <v>25</v>
      </c>
      <c r="B52" s="817"/>
      <c r="C52" s="818"/>
      <c r="D52" s="818"/>
      <c r="E52" s="818"/>
      <c r="F52" s="818"/>
      <c r="G52" s="818"/>
      <c r="H52" s="818"/>
      <c r="I52" s="818"/>
      <c r="J52" s="818"/>
      <c r="K52" s="818"/>
      <c r="L52" s="818"/>
      <c r="M52" s="818"/>
      <c r="N52" s="818"/>
      <c r="O52" s="818"/>
      <c r="P52" s="819"/>
      <c r="Q52" s="876"/>
      <c r="R52" s="877"/>
      <c r="S52" s="877"/>
      <c r="T52" s="877"/>
      <c r="U52" s="877"/>
      <c r="V52" s="877"/>
      <c r="W52" s="877"/>
      <c r="X52" s="877"/>
      <c r="Y52" s="877"/>
      <c r="Z52" s="877"/>
      <c r="AA52" s="877"/>
      <c r="AB52" s="877"/>
      <c r="AC52" s="877"/>
      <c r="AD52" s="877"/>
      <c r="AE52" s="878"/>
      <c r="AF52" s="823"/>
      <c r="AG52" s="824"/>
      <c r="AH52" s="824"/>
      <c r="AI52" s="824"/>
      <c r="AJ52" s="825"/>
      <c r="AK52" s="879"/>
      <c r="AL52" s="877"/>
      <c r="AM52" s="877"/>
      <c r="AN52" s="877"/>
      <c r="AO52" s="877"/>
      <c r="AP52" s="877"/>
      <c r="AQ52" s="877"/>
      <c r="AR52" s="877"/>
      <c r="AS52" s="877"/>
      <c r="AT52" s="877"/>
      <c r="AU52" s="877"/>
      <c r="AV52" s="877"/>
      <c r="AW52" s="877"/>
      <c r="AX52" s="877"/>
      <c r="AY52" s="877"/>
      <c r="AZ52" s="880"/>
      <c r="BA52" s="880"/>
      <c r="BB52" s="880"/>
      <c r="BC52" s="880"/>
      <c r="BD52" s="880"/>
      <c r="BE52" s="874"/>
      <c r="BF52" s="874"/>
      <c r="BG52" s="874"/>
      <c r="BH52" s="874"/>
      <c r="BI52" s="875"/>
      <c r="BJ52" s="252"/>
      <c r="BK52" s="252"/>
      <c r="BL52" s="252"/>
      <c r="BM52" s="252"/>
      <c r="BN52" s="252"/>
      <c r="BO52" s="265"/>
      <c r="BP52" s="265"/>
      <c r="BQ52" s="262">
        <v>46</v>
      </c>
      <c r="BR52" s="263"/>
      <c r="BS52" s="810"/>
      <c r="BT52" s="811"/>
      <c r="BU52" s="811"/>
      <c r="BV52" s="811"/>
      <c r="BW52" s="811"/>
      <c r="BX52" s="811"/>
      <c r="BY52" s="811"/>
      <c r="BZ52" s="811"/>
      <c r="CA52" s="811"/>
      <c r="CB52" s="811"/>
      <c r="CC52" s="811"/>
      <c r="CD52" s="811"/>
      <c r="CE52" s="811"/>
      <c r="CF52" s="811"/>
      <c r="CG52" s="812"/>
      <c r="CH52" s="814"/>
      <c r="CI52" s="815"/>
      <c r="CJ52" s="815"/>
      <c r="CK52" s="815"/>
      <c r="CL52" s="816"/>
      <c r="CM52" s="814"/>
      <c r="CN52" s="815"/>
      <c r="CO52" s="815"/>
      <c r="CP52" s="815"/>
      <c r="CQ52" s="816"/>
      <c r="CR52" s="814"/>
      <c r="CS52" s="815"/>
      <c r="CT52" s="815"/>
      <c r="CU52" s="815"/>
      <c r="CV52" s="816"/>
      <c r="CW52" s="814"/>
      <c r="CX52" s="815"/>
      <c r="CY52" s="815"/>
      <c r="CZ52" s="815"/>
      <c r="DA52" s="816"/>
      <c r="DB52" s="814"/>
      <c r="DC52" s="815"/>
      <c r="DD52" s="815"/>
      <c r="DE52" s="815"/>
      <c r="DF52" s="816"/>
      <c r="DG52" s="814"/>
      <c r="DH52" s="815"/>
      <c r="DI52" s="815"/>
      <c r="DJ52" s="815"/>
      <c r="DK52" s="816"/>
      <c r="DL52" s="814"/>
      <c r="DM52" s="815"/>
      <c r="DN52" s="815"/>
      <c r="DO52" s="815"/>
      <c r="DP52" s="816"/>
      <c r="DQ52" s="814"/>
      <c r="DR52" s="815"/>
      <c r="DS52" s="815"/>
      <c r="DT52" s="815"/>
      <c r="DU52" s="816"/>
      <c r="DV52" s="827"/>
      <c r="DW52" s="828"/>
      <c r="DX52" s="828"/>
      <c r="DY52" s="828"/>
      <c r="DZ52" s="829"/>
      <c r="EA52" s="246"/>
    </row>
    <row r="53" spans="1:131" s="247" customFormat="1" ht="26.25" customHeight="1">
      <c r="A53" s="261">
        <v>26</v>
      </c>
      <c r="B53" s="817"/>
      <c r="C53" s="818"/>
      <c r="D53" s="818"/>
      <c r="E53" s="818"/>
      <c r="F53" s="818"/>
      <c r="G53" s="818"/>
      <c r="H53" s="818"/>
      <c r="I53" s="818"/>
      <c r="J53" s="818"/>
      <c r="K53" s="818"/>
      <c r="L53" s="818"/>
      <c r="M53" s="818"/>
      <c r="N53" s="818"/>
      <c r="O53" s="818"/>
      <c r="P53" s="819"/>
      <c r="Q53" s="876"/>
      <c r="R53" s="877"/>
      <c r="S53" s="877"/>
      <c r="T53" s="877"/>
      <c r="U53" s="877"/>
      <c r="V53" s="877"/>
      <c r="W53" s="877"/>
      <c r="X53" s="877"/>
      <c r="Y53" s="877"/>
      <c r="Z53" s="877"/>
      <c r="AA53" s="877"/>
      <c r="AB53" s="877"/>
      <c r="AC53" s="877"/>
      <c r="AD53" s="877"/>
      <c r="AE53" s="878"/>
      <c r="AF53" s="823"/>
      <c r="AG53" s="824"/>
      <c r="AH53" s="824"/>
      <c r="AI53" s="824"/>
      <c r="AJ53" s="825"/>
      <c r="AK53" s="879"/>
      <c r="AL53" s="877"/>
      <c r="AM53" s="877"/>
      <c r="AN53" s="877"/>
      <c r="AO53" s="877"/>
      <c r="AP53" s="877"/>
      <c r="AQ53" s="877"/>
      <c r="AR53" s="877"/>
      <c r="AS53" s="877"/>
      <c r="AT53" s="877"/>
      <c r="AU53" s="877"/>
      <c r="AV53" s="877"/>
      <c r="AW53" s="877"/>
      <c r="AX53" s="877"/>
      <c r="AY53" s="877"/>
      <c r="AZ53" s="880"/>
      <c r="BA53" s="880"/>
      <c r="BB53" s="880"/>
      <c r="BC53" s="880"/>
      <c r="BD53" s="880"/>
      <c r="BE53" s="874"/>
      <c r="BF53" s="874"/>
      <c r="BG53" s="874"/>
      <c r="BH53" s="874"/>
      <c r="BI53" s="875"/>
      <c r="BJ53" s="252"/>
      <c r="BK53" s="252"/>
      <c r="BL53" s="252"/>
      <c r="BM53" s="252"/>
      <c r="BN53" s="252"/>
      <c r="BO53" s="265"/>
      <c r="BP53" s="265"/>
      <c r="BQ53" s="262">
        <v>47</v>
      </c>
      <c r="BR53" s="263"/>
      <c r="BS53" s="810"/>
      <c r="BT53" s="811"/>
      <c r="BU53" s="811"/>
      <c r="BV53" s="811"/>
      <c r="BW53" s="811"/>
      <c r="BX53" s="811"/>
      <c r="BY53" s="811"/>
      <c r="BZ53" s="811"/>
      <c r="CA53" s="811"/>
      <c r="CB53" s="811"/>
      <c r="CC53" s="811"/>
      <c r="CD53" s="811"/>
      <c r="CE53" s="811"/>
      <c r="CF53" s="811"/>
      <c r="CG53" s="812"/>
      <c r="CH53" s="814"/>
      <c r="CI53" s="815"/>
      <c r="CJ53" s="815"/>
      <c r="CK53" s="815"/>
      <c r="CL53" s="816"/>
      <c r="CM53" s="814"/>
      <c r="CN53" s="815"/>
      <c r="CO53" s="815"/>
      <c r="CP53" s="815"/>
      <c r="CQ53" s="816"/>
      <c r="CR53" s="814"/>
      <c r="CS53" s="815"/>
      <c r="CT53" s="815"/>
      <c r="CU53" s="815"/>
      <c r="CV53" s="816"/>
      <c r="CW53" s="814"/>
      <c r="CX53" s="815"/>
      <c r="CY53" s="815"/>
      <c r="CZ53" s="815"/>
      <c r="DA53" s="816"/>
      <c r="DB53" s="814"/>
      <c r="DC53" s="815"/>
      <c r="DD53" s="815"/>
      <c r="DE53" s="815"/>
      <c r="DF53" s="816"/>
      <c r="DG53" s="814"/>
      <c r="DH53" s="815"/>
      <c r="DI53" s="815"/>
      <c r="DJ53" s="815"/>
      <c r="DK53" s="816"/>
      <c r="DL53" s="814"/>
      <c r="DM53" s="815"/>
      <c r="DN53" s="815"/>
      <c r="DO53" s="815"/>
      <c r="DP53" s="816"/>
      <c r="DQ53" s="814"/>
      <c r="DR53" s="815"/>
      <c r="DS53" s="815"/>
      <c r="DT53" s="815"/>
      <c r="DU53" s="816"/>
      <c r="DV53" s="827"/>
      <c r="DW53" s="828"/>
      <c r="DX53" s="828"/>
      <c r="DY53" s="828"/>
      <c r="DZ53" s="829"/>
      <c r="EA53" s="246"/>
    </row>
    <row r="54" spans="1:131" s="247" customFormat="1" ht="26.25" customHeight="1">
      <c r="A54" s="261">
        <v>27</v>
      </c>
      <c r="B54" s="817"/>
      <c r="C54" s="818"/>
      <c r="D54" s="818"/>
      <c r="E54" s="818"/>
      <c r="F54" s="818"/>
      <c r="G54" s="818"/>
      <c r="H54" s="818"/>
      <c r="I54" s="818"/>
      <c r="J54" s="818"/>
      <c r="K54" s="818"/>
      <c r="L54" s="818"/>
      <c r="M54" s="818"/>
      <c r="N54" s="818"/>
      <c r="O54" s="818"/>
      <c r="P54" s="819"/>
      <c r="Q54" s="876"/>
      <c r="R54" s="877"/>
      <c r="S54" s="877"/>
      <c r="T54" s="877"/>
      <c r="U54" s="877"/>
      <c r="V54" s="877"/>
      <c r="W54" s="877"/>
      <c r="X54" s="877"/>
      <c r="Y54" s="877"/>
      <c r="Z54" s="877"/>
      <c r="AA54" s="877"/>
      <c r="AB54" s="877"/>
      <c r="AC54" s="877"/>
      <c r="AD54" s="877"/>
      <c r="AE54" s="878"/>
      <c r="AF54" s="823"/>
      <c r="AG54" s="824"/>
      <c r="AH54" s="824"/>
      <c r="AI54" s="824"/>
      <c r="AJ54" s="825"/>
      <c r="AK54" s="879"/>
      <c r="AL54" s="877"/>
      <c r="AM54" s="877"/>
      <c r="AN54" s="877"/>
      <c r="AO54" s="877"/>
      <c r="AP54" s="877"/>
      <c r="AQ54" s="877"/>
      <c r="AR54" s="877"/>
      <c r="AS54" s="877"/>
      <c r="AT54" s="877"/>
      <c r="AU54" s="877"/>
      <c r="AV54" s="877"/>
      <c r="AW54" s="877"/>
      <c r="AX54" s="877"/>
      <c r="AY54" s="877"/>
      <c r="AZ54" s="880"/>
      <c r="BA54" s="880"/>
      <c r="BB54" s="880"/>
      <c r="BC54" s="880"/>
      <c r="BD54" s="880"/>
      <c r="BE54" s="874"/>
      <c r="BF54" s="874"/>
      <c r="BG54" s="874"/>
      <c r="BH54" s="874"/>
      <c r="BI54" s="875"/>
      <c r="BJ54" s="252"/>
      <c r="BK54" s="252"/>
      <c r="BL54" s="252"/>
      <c r="BM54" s="252"/>
      <c r="BN54" s="252"/>
      <c r="BO54" s="265"/>
      <c r="BP54" s="265"/>
      <c r="BQ54" s="262">
        <v>48</v>
      </c>
      <c r="BR54" s="263"/>
      <c r="BS54" s="810"/>
      <c r="BT54" s="811"/>
      <c r="BU54" s="811"/>
      <c r="BV54" s="811"/>
      <c r="BW54" s="811"/>
      <c r="BX54" s="811"/>
      <c r="BY54" s="811"/>
      <c r="BZ54" s="811"/>
      <c r="CA54" s="811"/>
      <c r="CB54" s="811"/>
      <c r="CC54" s="811"/>
      <c r="CD54" s="811"/>
      <c r="CE54" s="811"/>
      <c r="CF54" s="811"/>
      <c r="CG54" s="812"/>
      <c r="CH54" s="814"/>
      <c r="CI54" s="815"/>
      <c r="CJ54" s="815"/>
      <c r="CK54" s="815"/>
      <c r="CL54" s="816"/>
      <c r="CM54" s="814"/>
      <c r="CN54" s="815"/>
      <c r="CO54" s="815"/>
      <c r="CP54" s="815"/>
      <c r="CQ54" s="816"/>
      <c r="CR54" s="814"/>
      <c r="CS54" s="815"/>
      <c r="CT54" s="815"/>
      <c r="CU54" s="815"/>
      <c r="CV54" s="816"/>
      <c r="CW54" s="814"/>
      <c r="CX54" s="815"/>
      <c r="CY54" s="815"/>
      <c r="CZ54" s="815"/>
      <c r="DA54" s="816"/>
      <c r="DB54" s="814"/>
      <c r="DC54" s="815"/>
      <c r="DD54" s="815"/>
      <c r="DE54" s="815"/>
      <c r="DF54" s="816"/>
      <c r="DG54" s="814"/>
      <c r="DH54" s="815"/>
      <c r="DI54" s="815"/>
      <c r="DJ54" s="815"/>
      <c r="DK54" s="816"/>
      <c r="DL54" s="814"/>
      <c r="DM54" s="815"/>
      <c r="DN54" s="815"/>
      <c r="DO54" s="815"/>
      <c r="DP54" s="816"/>
      <c r="DQ54" s="814"/>
      <c r="DR54" s="815"/>
      <c r="DS54" s="815"/>
      <c r="DT54" s="815"/>
      <c r="DU54" s="816"/>
      <c r="DV54" s="827"/>
      <c r="DW54" s="828"/>
      <c r="DX54" s="828"/>
      <c r="DY54" s="828"/>
      <c r="DZ54" s="829"/>
      <c r="EA54" s="246"/>
    </row>
    <row r="55" spans="1:131" s="247" customFormat="1" ht="26.25" customHeight="1">
      <c r="A55" s="261">
        <v>28</v>
      </c>
      <c r="B55" s="817"/>
      <c r="C55" s="818"/>
      <c r="D55" s="818"/>
      <c r="E55" s="818"/>
      <c r="F55" s="818"/>
      <c r="G55" s="818"/>
      <c r="H55" s="818"/>
      <c r="I55" s="818"/>
      <c r="J55" s="818"/>
      <c r="K55" s="818"/>
      <c r="L55" s="818"/>
      <c r="M55" s="818"/>
      <c r="N55" s="818"/>
      <c r="O55" s="818"/>
      <c r="P55" s="819"/>
      <c r="Q55" s="876"/>
      <c r="R55" s="877"/>
      <c r="S55" s="877"/>
      <c r="T55" s="877"/>
      <c r="U55" s="877"/>
      <c r="V55" s="877"/>
      <c r="W55" s="877"/>
      <c r="X55" s="877"/>
      <c r="Y55" s="877"/>
      <c r="Z55" s="877"/>
      <c r="AA55" s="877"/>
      <c r="AB55" s="877"/>
      <c r="AC55" s="877"/>
      <c r="AD55" s="877"/>
      <c r="AE55" s="878"/>
      <c r="AF55" s="823"/>
      <c r="AG55" s="824"/>
      <c r="AH55" s="824"/>
      <c r="AI55" s="824"/>
      <c r="AJ55" s="825"/>
      <c r="AK55" s="879"/>
      <c r="AL55" s="877"/>
      <c r="AM55" s="877"/>
      <c r="AN55" s="877"/>
      <c r="AO55" s="877"/>
      <c r="AP55" s="877"/>
      <c r="AQ55" s="877"/>
      <c r="AR55" s="877"/>
      <c r="AS55" s="877"/>
      <c r="AT55" s="877"/>
      <c r="AU55" s="877"/>
      <c r="AV55" s="877"/>
      <c r="AW55" s="877"/>
      <c r="AX55" s="877"/>
      <c r="AY55" s="877"/>
      <c r="AZ55" s="880"/>
      <c r="BA55" s="880"/>
      <c r="BB55" s="880"/>
      <c r="BC55" s="880"/>
      <c r="BD55" s="880"/>
      <c r="BE55" s="874"/>
      <c r="BF55" s="874"/>
      <c r="BG55" s="874"/>
      <c r="BH55" s="874"/>
      <c r="BI55" s="875"/>
      <c r="BJ55" s="252"/>
      <c r="BK55" s="252"/>
      <c r="BL55" s="252"/>
      <c r="BM55" s="252"/>
      <c r="BN55" s="252"/>
      <c r="BO55" s="265"/>
      <c r="BP55" s="265"/>
      <c r="BQ55" s="262">
        <v>49</v>
      </c>
      <c r="BR55" s="263"/>
      <c r="BS55" s="810"/>
      <c r="BT55" s="811"/>
      <c r="BU55" s="811"/>
      <c r="BV55" s="811"/>
      <c r="BW55" s="811"/>
      <c r="BX55" s="811"/>
      <c r="BY55" s="811"/>
      <c r="BZ55" s="811"/>
      <c r="CA55" s="811"/>
      <c r="CB55" s="811"/>
      <c r="CC55" s="811"/>
      <c r="CD55" s="811"/>
      <c r="CE55" s="811"/>
      <c r="CF55" s="811"/>
      <c r="CG55" s="812"/>
      <c r="CH55" s="814"/>
      <c r="CI55" s="815"/>
      <c r="CJ55" s="815"/>
      <c r="CK55" s="815"/>
      <c r="CL55" s="816"/>
      <c r="CM55" s="814"/>
      <c r="CN55" s="815"/>
      <c r="CO55" s="815"/>
      <c r="CP55" s="815"/>
      <c r="CQ55" s="816"/>
      <c r="CR55" s="814"/>
      <c r="CS55" s="815"/>
      <c r="CT55" s="815"/>
      <c r="CU55" s="815"/>
      <c r="CV55" s="816"/>
      <c r="CW55" s="814"/>
      <c r="CX55" s="815"/>
      <c r="CY55" s="815"/>
      <c r="CZ55" s="815"/>
      <c r="DA55" s="816"/>
      <c r="DB55" s="814"/>
      <c r="DC55" s="815"/>
      <c r="DD55" s="815"/>
      <c r="DE55" s="815"/>
      <c r="DF55" s="816"/>
      <c r="DG55" s="814"/>
      <c r="DH55" s="815"/>
      <c r="DI55" s="815"/>
      <c r="DJ55" s="815"/>
      <c r="DK55" s="816"/>
      <c r="DL55" s="814"/>
      <c r="DM55" s="815"/>
      <c r="DN55" s="815"/>
      <c r="DO55" s="815"/>
      <c r="DP55" s="816"/>
      <c r="DQ55" s="814"/>
      <c r="DR55" s="815"/>
      <c r="DS55" s="815"/>
      <c r="DT55" s="815"/>
      <c r="DU55" s="816"/>
      <c r="DV55" s="827"/>
      <c r="DW55" s="828"/>
      <c r="DX55" s="828"/>
      <c r="DY55" s="828"/>
      <c r="DZ55" s="829"/>
      <c r="EA55" s="246"/>
    </row>
    <row r="56" spans="1:131" s="247" customFormat="1" ht="26.25" customHeight="1">
      <c r="A56" s="261">
        <v>29</v>
      </c>
      <c r="B56" s="817"/>
      <c r="C56" s="818"/>
      <c r="D56" s="818"/>
      <c r="E56" s="818"/>
      <c r="F56" s="818"/>
      <c r="G56" s="818"/>
      <c r="H56" s="818"/>
      <c r="I56" s="818"/>
      <c r="J56" s="818"/>
      <c r="K56" s="818"/>
      <c r="L56" s="818"/>
      <c r="M56" s="818"/>
      <c r="N56" s="818"/>
      <c r="O56" s="818"/>
      <c r="P56" s="819"/>
      <c r="Q56" s="876"/>
      <c r="R56" s="877"/>
      <c r="S56" s="877"/>
      <c r="T56" s="877"/>
      <c r="U56" s="877"/>
      <c r="V56" s="877"/>
      <c r="W56" s="877"/>
      <c r="X56" s="877"/>
      <c r="Y56" s="877"/>
      <c r="Z56" s="877"/>
      <c r="AA56" s="877"/>
      <c r="AB56" s="877"/>
      <c r="AC56" s="877"/>
      <c r="AD56" s="877"/>
      <c r="AE56" s="878"/>
      <c r="AF56" s="823"/>
      <c r="AG56" s="824"/>
      <c r="AH56" s="824"/>
      <c r="AI56" s="824"/>
      <c r="AJ56" s="825"/>
      <c r="AK56" s="879"/>
      <c r="AL56" s="877"/>
      <c r="AM56" s="877"/>
      <c r="AN56" s="877"/>
      <c r="AO56" s="877"/>
      <c r="AP56" s="877"/>
      <c r="AQ56" s="877"/>
      <c r="AR56" s="877"/>
      <c r="AS56" s="877"/>
      <c r="AT56" s="877"/>
      <c r="AU56" s="877"/>
      <c r="AV56" s="877"/>
      <c r="AW56" s="877"/>
      <c r="AX56" s="877"/>
      <c r="AY56" s="877"/>
      <c r="AZ56" s="880"/>
      <c r="BA56" s="880"/>
      <c r="BB56" s="880"/>
      <c r="BC56" s="880"/>
      <c r="BD56" s="880"/>
      <c r="BE56" s="874"/>
      <c r="BF56" s="874"/>
      <c r="BG56" s="874"/>
      <c r="BH56" s="874"/>
      <c r="BI56" s="875"/>
      <c r="BJ56" s="252"/>
      <c r="BK56" s="252"/>
      <c r="BL56" s="252"/>
      <c r="BM56" s="252"/>
      <c r="BN56" s="252"/>
      <c r="BO56" s="265"/>
      <c r="BP56" s="265"/>
      <c r="BQ56" s="262">
        <v>50</v>
      </c>
      <c r="BR56" s="263"/>
      <c r="BS56" s="810"/>
      <c r="BT56" s="811"/>
      <c r="BU56" s="811"/>
      <c r="BV56" s="811"/>
      <c r="BW56" s="811"/>
      <c r="BX56" s="811"/>
      <c r="BY56" s="811"/>
      <c r="BZ56" s="811"/>
      <c r="CA56" s="811"/>
      <c r="CB56" s="811"/>
      <c r="CC56" s="811"/>
      <c r="CD56" s="811"/>
      <c r="CE56" s="811"/>
      <c r="CF56" s="811"/>
      <c r="CG56" s="812"/>
      <c r="CH56" s="814"/>
      <c r="CI56" s="815"/>
      <c r="CJ56" s="815"/>
      <c r="CK56" s="815"/>
      <c r="CL56" s="816"/>
      <c r="CM56" s="814"/>
      <c r="CN56" s="815"/>
      <c r="CO56" s="815"/>
      <c r="CP56" s="815"/>
      <c r="CQ56" s="816"/>
      <c r="CR56" s="814"/>
      <c r="CS56" s="815"/>
      <c r="CT56" s="815"/>
      <c r="CU56" s="815"/>
      <c r="CV56" s="816"/>
      <c r="CW56" s="814"/>
      <c r="CX56" s="815"/>
      <c r="CY56" s="815"/>
      <c r="CZ56" s="815"/>
      <c r="DA56" s="816"/>
      <c r="DB56" s="814"/>
      <c r="DC56" s="815"/>
      <c r="DD56" s="815"/>
      <c r="DE56" s="815"/>
      <c r="DF56" s="816"/>
      <c r="DG56" s="814"/>
      <c r="DH56" s="815"/>
      <c r="DI56" s="815"/>
      <c r="DJ56" s="815"/>
      <c r="DK56" s="816"/>
      <c r="DL56" s="814"/>
      <c r="DM56" s="815"/>
      <c r="DN56" s="815"/>
      <c r="DO56" s="815"/>
      <c r="DP56" s="816"/>
      <c r="DQ56" s="814"/>
      <c r="DR56" s="815"/>
      <c r="DS56" s="815"/>
      <c r="DT56" s="815"/>
      <c r="DU56" s="816"/>
      <c r="DV56" s="827"/>
      <c r="DW56" s="828"/>
      <c r="DX56" s="828"/>
      <c r="DY56" s="828"/>
      <c r="DZ56" s="829"/>
      <c r="EA56" s="246"/>
    </row>
    <row r="57" spans="1:131" s="247" customFormat="1" ht="26.25" customHeight="1">
      <c r="A57" s="261">
        <v>30</v>
      </c>
      <c r="B57" s="817"/>
      <c r="C57" s="818"/>
      <c r="D57" s="818"/>
      <c r="E57" s="818"/>
      <c r="F57" s="818"/>
      <c r="G57" s="818"/>
      <c r="H57" s="818"/>
      <c r="I57" s="818"/>
      <c r="J57" s="818"/>
      <c r="K57" s="818"/>
      <c r="L57" s="818"/>
      <c r="M57" s="818"/>
      <c r="N57" s="818"/>
      <c r="O57" s="818"/>
      <c r="P57" s="819"/>
      <c r="Q57" s="876"/>
      <c r="R57" s="877"/>
      <c r="S57" s="877"/>
      <c r="T57" s="877"/>
      <c r="U57" s="877"/>
      <c r="V57" s="877"/>
      <c r="W57" s="877"/>
      <c r="X57" s="877"/>
      <c r="Y57" s="877"/>
      <c r="Z57" s="877"/>
      <c r="AA57" s="877"/>
      <c r="AB57" s="877"/>
      <c r="AC57" s="877"/>
      <c r="AD57" s="877"/>
      <c r="AE57" s="878"/>
      <c r="AF57" s="823"/>
      <c r="AG57" s="824"/>
      <c r="AH57" s="824"/>
      <c r="AI57" s="824"/>
      <c r="AJ57" s="825"/>
      <c r="AK57" s="879"/>
      <c r="AL57" s="877"/>
      <c r="AM57" s="877"/>
      <c r="AN57" s="877"/>
      <c r="AO57" s="877"/>
      <c r="AP57" s="877"/>
      <c r="AQ57" s="877"/>
      <c r="AR57" s="877"/>
      <c r="AS57" s="877"/>
      <c r="AT57" s="877"/>
      <c r="AU57" s="877"/>
      <c r="AV57" s="877"/>
      <c r="AW57" s="877"/>
      <c r="AX57" s="877"/>
      <c r="AY57" s="877"/>
      <c r="AZ57" s="880"/>
      <c r="BA57" s="880"/>
      <c r="BB57" s="880"/>
      <c r="BC57" s="880"/>
      <c r="BD57" s="880"/>
      <c r="BE57" s="874"/>
      <c r="BF57" s="874"/>
      <c r="BG57" s="874"/>
      <c r="BH57" s="874"/>
      <c r="BI57" s="875"/>
      <c r="BJ57" s="252"/>
      <c r="BK57" s="252"/>
      <c r="BL57" s="252"/>
      <c r="BM57" s="252"/>
      <c r="BN57" s="252"/>
      <c r="BO57" s="265"/>
      <c r="BP57" s="265"/>
      <c r="BQ57" s="262">
        <v>51</v>
      </c>
      <c r="BR57" s="263"/>
      <c r="BS57" s="810"/>
      <c r="BT57" s="811"/>
      <c r="BU57" s="811"/>
      <c r="BV57" s="811"/>
      <c r="BW57" s="811"/>
      <c r="BX57" s="811"/>
      <c r="BY57" s="811"/>
      <c r="BZ57" s="811"/>
      <c r="CA57" s="811"/>
      <c r="CB57" s="811"/>
      <c r="CC57" s="811"/>
      <c r="CD57" s="811"/>
      <c r="CE57" s="811"/>
      <c r="CF57" s="811"/>
      <c r="CG57" s="812"/>
      <c r="CH57" s="814"/>
      <c r="CI57" s="815"/>
      <c r="CJ57" s="815"/>
      <c r="CK57" s="815"/>
      <c r="CL57" s="816"/>
      <c r="CM57" s="814"/>
      <c r="CN57" s="815"/>
      <c r="CO57" s="815"/>
      <c r="CP57" s="815"/>
      <c r="CQ57" s="816"/>
      <c r="CR57" s="814"/>
      <c r="CS57" s="815"/>
      <c r="CT57" s="815"/>
      <c r="CU57" s="815"/>
      <c r="CV57" s="816"/>
      <c r="CW57" s="814"/>
      <c r="CX57" s="815"/>
      <c r="CY57" s="815"/>
      <c r="CZ57" s="815"/>
      <c r="DA57" s="816"/>
      <c r="DB57" s="814"/>
      <c r="DC57" s="815"/>
      <c r="DD57" s="815"/>
      <c r="DE57" s="815"/>
      <c r="DF57" s="816"/>
      <c r="DG57" s="814"/>
      <c r="DH57" s="815"/>
      <c r="DI57" s="815"/>
      <c r="DJ57" s="815"/>
      <c r="DK57" s="816"/>
      <c r="DL57" s="814"/>
      <c r="DM57" s="815"/>
      <c r="DN57" s="815"/>
      <c r="DO57" s="815"/>
      <c r="DP57" s="816"/>
      <c r="DQ57" s="814"/>
      <c r="DR57" s="815"/>
      <c r="DS57" s="815"/>
      <c r="DT57" s="815"/>
      <c r="DU57" s="816"/>
      <c r="DV57" s="827"/>
      <c r="DW57" s="828"/>
      <c r="DX57" s="828"/>
      <c r="DY57" s="828"/>
      <c r="DZ57" s="829"/>
      <c r="EA57" s="246"/>
    </row>
    <row r="58" spans="1:131" s="247" customFormat="1" ht="26.25" customHeight="1">
      <c r="A58" s="261">
        <v>31</v>
      </c>
      <c r="B58" s="817"/>
      <c r="C58" s="818"/>
      <c r="D58" s="818"/>
      <c r="E58" s="818"/>
      <c r="F58" s="818"/>
      <c r="G58" s="818"/>
      <c r="H58" s="818"/>
      <c r="I58" s="818"/>
      <c r="J58" s="818"/>
      <c r="K58" s="818"/>
      <c r="L58" s="818"/>
      <c r="M58" s="818"/>
      <c r="N58" s="818"/>
      <c r="O58" s="818"/>
      <c r="P58" s="819"/>
      <c r="Q58" s="876"/>
      <c r="R58" s="877"/>
      <c r="S58" s="877"/>
      <c r="T58" s="877"/>
      <c r="U58" s="877"/>
      <c r="V58" s="877"/>
      <c r="W58" s="877"/>
      <c r="X58" s="877"/>
      <c r="Y58" s="877"/>
      <c r="Z58" s="877"/>
      <c r="AA58" s="877"/>
      <c r="AB58" s="877"/>
      <c r="AC58" s="877"/>
      <c r="AD58" s="877"/>
      <c r="AE58" s="878"/>
      <c r="AF58" s="823"/>
      <c r="AG58" s="824"/>
      <c r="AH58" s="824"/>
      <c r="AI58" s="824"/>
      <c r="AJ58" s="825"/>
      <c r="AK58" s="879"/>
      <c r="AL58" s="877"/>
      <c r="AM58" s="877"/>
      <c r="AN58" s="877"/>
      <c r="AO58" s="877"/>
      <c r="AP58" s="877"/>
      <c r="AQ58" s="877"/>
      <c r="AR58" s="877"/>
      <c r="AS58" s="877"/>
      <c r="AT58" s="877"/>
      <c r="AU58" s="877"/>
      <c r="AV58" s="877"/>
      <c r="AW58" s="877"/>
      <c r="AX58" s="877"/>
      <c r="AY58" s="877"/>
      <c r="AZ58" s="880"/>
      <c r="BA58" s="880"/>
      <c r="BB58" s="880"/>
      <c r="BC58" s="880"/>
      <c r="BD58" s="880"/>
      <c r="BE58" s="874"/>
      <c r="BF58" s="874"/>
      <c r="BG58" s="874"/>
      <c r="BH58" s="874"/>
      <c r="BI58" s="875"/>
      <c r="BJ58" s="252"/>
      <c r="BK58" s="252"/>
      <c r="BL58" s="252"/>
      <c r="BM58" s="252"/>
      <c r="BN58" s="252"/>
      <c r="BO58" s="265"/>
      <c r="BP58" s="265"/>
      <c r="BQ58" s="262">
        <v>52</v>
      </c>
      <c r="BR58" s="263"/>
      <c r="BS58" s="810"/>
      <c r="BT58" s="811"/>
      <c r="BU58" s="811"/>
      <c r="BV58" s="811"/>
      <c r="BW58" s="811"/>
      <c r="BX58" s="811"/>
      <c r="BY58" s="811"/>
      <c r="BZ58" s="811"/>
      <c r="CA58" s="811"/>
      <c r="CB58" s="811"/>
      <c r="CC58" s="811"/>
      <c r="CD58" s="811"/>
      <c r="CE58" s="811"/>
      <c r="CF58" s="811"/>
      <c r="CG58" s="812"/>
      <c r="CH58" s="814"/>
      <c r="CI58" s="815"/>
      <c r="CJ58" s="815"/>
      <c r="CK58" s="815"/>
      <c r="CL58" s="816"/>
      <c r="CM58" s="814"/>
      <c r="CN58" s="815"/>
      <c r="CO58" s="815"/>
      <c r="CP58" s="815"/>
      <c r="CQ58" s="816"/>
      <c r="CR58" s="814"/>
      <c r="CS58" s="815"/>
      <c r="CT58" s="815"/>
      <c r="CU58" s="815"/>
      <c r="CV58" s="816"/>
      <c r="CW58" s="814"/>
      <c r="CX58" s="815"/>
      <c r="CY58" s="815"/>
      <c r="CZ58" s="815"/>
      <c r="DA58" s="816"/>
      <c r="DB58" s="814"/>
      <c r="DC58" s="815"/>
      <c r="DD58" s="815"/>
      <c r="DE58" s="815"/>
      <c r="DF58" s="816"/>
      <c r="DG58" s="814"/>
      <c r="DH58" s="815"/>
      <c r="DI58" s="815"/>
      <c r="DJ58" s="815"/>
      <c r="DK58" s="816"/>
      <c r="DL58" s="814"/>
      <c r="DM58" s="815"/>
      <c r="DN58" s="815"/>
      <c r="DO58" s="815"/>
      <c r="DP58" s="816"/>
      <c r="DQ58" s="814"/>
      <c r="DR58" s="815"/>
      <c r="DS58" s="815"/>
      <c r="DT58" s="815"/>
      <c r="DU58" s="816"/>
      <c r="DV58" s="827"/>
      <c r="DW58" s="828"/>
      <c r="DX58" s="828"/>
      <c r="DY58" s="828"/>
      <c r="DZ58" s="829"/>
      <c r="EA58" s="246"/>
    </row>
    <row r="59" spans="1:131" s="247" customFormat="1" ht="26.25" customHeight="1">
      <c r="A59" s="261">
        <v>32</v>
      </c>
      <c r="B59" s="817"/>
      <c r="C59" s="818"/>
      <c r="D59" s="818"/>
      <c r="E59" s="818"/>
      <c r="F59" s="818"/>
      <c r="G59" s="818"/>
      <c r="H59" s="818"/>
      <c r="I59" s="818"/>
      <c r="J59" s="818"/>
      <c r="K59" s="818"/>
      <c r="L59" s="818"/>
      <c r="M59" s="818"/>
      <c r="N59" s="818"/>
      <c r="O59" s="818"/>
      <c r="P59" s="819"/>
      <c r="Q59" s="876"/>
      <c r="R59" s="877"/>
      <c r="S59" s="877"/>
      <c r="T59" s="877"/>
      <c r="U59" s="877"/>
      <c r="V59" s="877"/>
      <c r="W59" s="877"/>
      <c r="X59" s="877"/>
      <c r="Y59" s="877"/>
      <c r="Z59" s="877"/>
      <c r="AA59" s="877"/>
      <c r="AB59" s="877"/>
      <c r="AC59" s="877"/>
      <c r="AD59" s="877"/>
      <c r="AE59" s="878"/>
      <c r="AF59" s="823"/>
      <c r="AG59" s="824"/>
      <c r="AH59" s="824"/>
      <c r="AI59" s="824"/>
      <c r="AJ59" s="825"/>
      <c r="AK59" s="879"/>
      <c r="AL59" s="877"/>
      <c r="AM59" s="877"/>
      <c r="AN59" s="877"/>
      <c r="AO59" s="877"/>
      <c r="AP59" s="877"/>
      <c r="AQ59" s="877"/>
      <c r="AR59" s="877"/>
      <c r="AS59" s="877"/>
      <c r="AT59" s="877"/>
      <c r="AU59" s="877"/>
      <c r="AV59" s="877"/>
      <c r="AW59" s="877"/>
      <c r="AX59" s="877"/>
      <c r="AY59" s="877"/>
      <c r="AZ59" s="880"/>
      <c r="BA59" s="880"/>
      <c r="BB59" s="880"/>
      <c r="BC59" s="880"/>
      <c r="BD59" s="880"/>
      <c r="BE59" s="874"/>
      <c r="BF59" s="874"/>
      <c r="BG59" s="874"/>
      <c r="BH59" s="874"/>
      <c r="BI59" s="875"/>
      <c r="BJ59" s="252"/>
      <c r="BK59" s="252"/>
      <c r="BL59" s="252"/>
      <c r="BM59" s="252"/>
      <c r="BN59" s="252"/>
      <c r="BO59" s="265"/>
      <c r="BP59" s="265"/>
      <c r="BQ59" s="262">
        <v>53</v>
      </c>
      <c r="BR59" s="263"/>
      <c r="BS59" s="810"/>
      <c r="BT59" s="811"/>
      <c r="BU59" s="811"/>
      <c r="BV59" s="811"/>
      <c r="BW59" s="811"/>
      <c r="BX59" s="811"/>
      <c r="BY59" s="811"/>
      <c r="BZ59" s="811"/>
      <c r="CA59" s="811"/>
      <c r="CB59" s="811"/>
      <c r="CC59" s="811"/>
      <c r="CD59" s="811"/>
      <c r="CE59" s="811"/>
      <c r="CF59" s="811"/>
      <c r="CG59" s="812"/>
      <c r="CH59" s="814"/>
      <c r="CI59" s="815"/>
      <c r="CJ59" s="815"/>
      <c r="CK59" s="815"/>
      <c r="CL59" s="816"/>
      <c r="CM59" s="814"/>
      <c r="CN59" s="815"/>
      <c r="CO59" s="815"/>
      <c r="CP59" s="815"/>
      <c r="CQ59" s="816"/>
      <c r="CR59" s="814"/>
      <c r="CS59" s="815"/>
      <c r="CT59" s="815"/>
      <c r="CU59" s="815"/>
      <c r="CV59" s="816"/>
      <c r="CW59" s="814"/>
      <c r="CX59" s="815"/>
      <c r="CY59" s="815"/>
      <c r="CZ59" s="815"/>
      <c r="DA59" s="816"/>
      <c r="DB59" s="814"/>
      <c r="DC59" s="815"/>
      <c r="DD59" s="815"/>
      <c r="DE59" s="815"/>
      <c r="DF59" s="816"/>
      <c r="DG59" s="814"/>
      <c r="DH59" s="815"/>
      <c r="DI59" s="815"/>
      <c r="DJ59" s="815"/>
      <c r="DK59" s="816"/>
      <c r="DL59" s="814"/>
      <c r="DM59" s="815"/>
      <c r="DN59" s="815"/>
      <c r="DO59" s="815"/>
      <c r="DP59" s="816"/>
      <c r="DQ59" s="814"/>
      <c r="DR59" s="815"/>
      <c r="DS59" s="815"/>
      <c r="DT59" s="815"/>
      <c r="DU59" s="816"/>
      <c r="DV59" s="827"/>
      <c r="DW59" s="828"/>
      <c r="DX59" s="828"/>
      <c r="DY59" s="828"/>
      <c r="DZ59" s="829"/>
      <c r="EA59" s="246"/>
    </row>
    <row r="60" spans="1:131" s="247" customFormat="1" ht="26.25" customHeight="1">
      <c r="A60" s="261">
        <v>33</v>
      </c>
      <c r="B60" s="817"/>
      <c r="C60" s="818"/>
      <c r="D60" s="818"/>
      <c r="E60" s="818"/>
      <c r="F60" s="818"/>
      <c r="G60" s="818"/>
      <c r="H60" s="818"/>
      <c r="I60" s="818"/>
      <c r="J60" s="818"/>
      <c r="K60" s="818"/>
      <c r="L60" s="818"/>
      <c r="M60" s="818"/>
      <c r="N60" s="818"/>
      <c r="O60" s="818"/>
      <c r="P60" s="819"/>
      <c r="Q60" s="876"/>
      <c r="R60" s="877"/>
      <c r="S60" s="877"/>
      <c r="T60" s="877"/>
      <c r="U60" s="877"/>
      <c r="V60" s="877"/>
      <c r="W60" s="877"/>
      <c r="X60" s="877"/>
      <c r="Y60" s="877"/>
      <c r="Z60" s="877"/>
      <c r="AA60" s="877"/>
      <c r="AB60" s="877"/>
      <c r="AC60" s="877"/>
      <c r="AD60" s="877"/>
      <c r="AE60" s="878"/>
      <c r="AF60" s="823"/>
      <c r="AG60" s="824"/>
      <c r="AH60" s="824"/>
      <c r="AI60" s="824"/>
      <c r="AJ60" s="825"/>
      <c r="AK60" s="879"/>
      <c r="AL60" s="877"/>
      <c r="AM60" s="877"/>
      <c r="AN60" s="877"/>
      <c r="AO60" s="877"/>
      <c r="AP60" s="877"/>
      <c r="AQ60" s="877"/>
      <c r="AR60" s="877"/>
      <c r="AS60" s="877"/>
      <c r="AT60" s="877"/>
      <c r="AU60" s="877"/>
      <c r="AV60" s="877"/>
      <c r="AW60" s="877"/>
      <c r="AX60" s="877"/>
      <c r="AY60" s="877"/>
      <c r="AZ60" s="880"/>
      <c r="BA60" s="880"/>
      <c r="BB60" s="880"/>
      <c r="BC60" s="880"/>
      <c r="BD60" s="880"/>
      <c r="BE60" s="874"/>
      <c r="BF60" s="874"/>
      <c r="BG60" s="874"/>
      <c r="BH60" s="874"/>
      <c r="BI60" s="875"/>
      <c r="BJ60" s="252"/>
      <c r="BK60" s="252"/>
      <c r="BL60" s="252"/>
      <c r="BM60" s="252"/>
      <c r="BN60" s="252"/>
      <c r="BO60" s="265"/>
      <c r="BP60" s="265"/>
      <c r="BQ60" s="262">
        <v>54</v>
      </c>
      <c r="BR60" s="263"/>
      <c r="BS60" s="810"/>
      <c r="BT60" s="811"/>
      <c r="BU60" s="811"/>
      <c r="BV60" s="811"/>
      <c r="BW60" s="811"/>
      <c r="BX60" s="811"/>
      <c r="BY60" s="811"/>
      <c r="BZ60" s="811"/>
      <c r="CA60" s="811"/>
      <c r="CB60" s="811"/>
      <c r="CC60" s="811"/>
      <c r="CD60" s="811"/>
      <c r="CE60" s="811"/>
      <c r="CF60" s="811"/>
      <c r="CG60" s="812"/>
      <c r="CH60" s="814"/>
      <c r="CI60" s="815"/>
      <c r="CJ60" s="815"/>
      <c r="CK60" s="815"/>
      <c r="CL60" s="816"/>
      <c r="CM60" s="814"/>
      <c r="CN60" s="815"/>
      <c r="CO60" s="815"/>
      <c r="CP60" s="815"/>
      <c r="CQ60" s="816"/>
      <c r="CR60" s="814"/>
      <c r="CS60" s="815"/>
      <c r="CT60" s="815"/>
      <c r="CU60" s="815"/>
      <c r="CV60" s="816"/>
      <c r="CW60" s="814"/>
      <c r="CX60" s="815"/>
      <c r="CY60" s="815"/>
      <c r="CZ60" s="815"/>
      <c r="DA60" s="816"/>
      <c r="DB60" s="814"/>
      <c r="DC60" s="815"/>
      <c r="DD60" s="815"/>
      <c r="DE60" s="815"/>
      <c r="DF60" s="816"/>
      <c r="DG60" s="814"/>
      <c r="DH60" s="815"/>
      <c r="DI60" s="815"/>
      <c r="DJ60" s="815"/>
      <c r="DK60" s="816"/>
      <c r="DL60" s="814"/>
      <c r="DM60" s="815"/>
      <c r="DN60" s="815"/>
      <c r="DO60" s="815"/>
      <c r="DP60" s="816"/>
      <c r="DQ60" s="814"/>
      <c r="DR60" s="815"/>
      <c r="DS60" s="815"/>
      <c r="DT60" s="815"/>
      <c r="DU60" s="816"/>
      <c r="DV60" s="827"/>
      <c r="DW60" s="828"/>
      <c r="DX60" s="828"/>
      <c r="DY60" s="828"/>
      <c r="DZ60" s="829"/>
      <c r="EA60" s="246"/>
    </row>
    <row r="61" spans="1:131" s="247" customFormat="1" ht="26.25" customHeight="1" thickBot="1">
      <c r="A61" s="261">
        <v>34</v>
      </c>
      <c r="B61" s="817"/>
      <c r="C61" s="818"/>
      <c r="D61" s="818"/>
      <c r="E61" s="818"/>
      <c r="F61" s="818"/>
      <c r="G61" s="818"/>
      <c r="H61" s="818"/>
      <c r="I61" s="818"/>
      <c r="J61" s="818"/>
      <c r="K61" s="818"/>
      <c r="L61" s="818"/>
      <c r="M61" s="818"/>
      <c r="N61" s="818"/>
      <c r="O61" s="818"/>
      <c r="P61" s="819"/>
      <c r="Q61" s="876"/>
      <c r="R61" s="877"/>
      <c r="S61" s="877"/>
      <c r="T61" s="877"/>
      <c r="U61" s="877"/>
      <c r="V61" s="877"/>
      <c r="W61" s="877"/>
      <c r="X61" s="877"/>
      <c r="Y61" s="877"/>
      <c r="Z61" s="877"/>
      <c r="AA61" s="877"/>
      <c r="AB61" s="877"/>
      <c r="AC61" s="877"/>
      <c r="AD61" s="877"/>
      <c r="AE61" s="878"/>
      <c r="AF61" s="823"/>
      <c r="AG61" s="824"/>
      <c r="AH61" s="824"/>
      <c r="AI61" s="824"/>
      <c r="AJ61" s="825"/>
      <c r="AK61" s="879"/>
      <c r="AL61" s="877"/>
      <c r="AM61" s="877"/>
      <c r="AN61" s="877"/>
      <c r="AO61" s="877"/>
      <c r="AP61" s="877"/>
      <c r="AQ61" s="877"/>
      <c r="AR61" s="877"/>
      <c r="AS61" s="877"/>
      <c r="AT61" s="877"/>
      <c r="AU61" s="877"/>
      <c r="AV61" s="877"/>
      <c r="AW61" s="877"/>
      <c r="AX61" s="877"/>
      <c r="AY61" s="877"/>
      <c r="AZ61" s="880"/>
      <c r="BA61" s="880"/>
      <c r="BB61" s="880"/>
      <c r="BC61" s="880"/>
      <c r="BD61" s="880"/>
      <c r="BE61" s="874"/>
      <c r="BF61" s="874"/>
      <c r="BG61" s="874"/>
      <c r="BH61" s="874"/>
      <c r="BI61" s="875"/>
      <c r="BJ61" s="252"/>
      <c r="BK61" s="252"/>
      <c r="BL61" s="252"/>
      <c r="BM61" s="252"/>
      <c r="BN61" s="252"/>
      <c r="BO61" s="265"/>
      <c r="BP61" s="265"/>
      <c r="BQ61" s="262">
        <v>55</v>
      </c>
      <c r="BR61" s="263"/>
      <c r="BS61" s="810"/>
      <c r="BT61" s="811"/>
      <c r="BU61" s="811"/>
      <c r="BV61" s="811"/>
      <c r="BW61" s="811"/>
      <c r="BX61" s="811"/>
      <c r="BY61" s="811"/>
      <c r="BZ61" s="811"/>
      <c r="CA61" s="811"/>
      <c r="CB61" s="811"/>
      <c r="CC61" s="811"/>
      <c r="CD61" s="811"/>
      <c r="CE61" s="811"/>
      <c r="CF61" s="811"/>
      <c r="CG61" s="812"/>
      <c r="CH61" s="814"/>
      <c r="CI61" s="815"/>
      <c r="CJ61" s="815"/>
      <c r="CK61" s="815"/>
      <c r="CL61" s="816"/>
      <c r="CM61" s="814"/>
      <c r="CN61" s="815"/>
      <c r="CO61" s="815"/>
      <c r="CP61" s="815"/>
      <c r="CQ61" s="816"/>
      <c r="CR61" s="814"/>
      <c r="CS61" s="815"/>
      <c r="CT61" s="815"/>
      <c r="CU61" s="815"/>
      <c r="CV61" s="816"/>
      <c r="CW61" s="814"/>
      <c r="CX61" s="815"/>
      <c r="CY61" s="815"/>
      <c r="CZ61" s="815"/>
      <c r="DA61" s="816"/>
      <c r="DB61" s="814"/>
      <c r="DC61" s="815"/>
      <c r="DD61" s="815"/>
      <c r="DE61" s="815"/>
      <c r="DF61" s="816"/>
      <c r="DG61" s="814"/>
      <c r="DH61" s="815"/>
      <c r="DI61" s="815"/>
      <c r="DJ61" s="815"/>
      <c r="DK61" s="816"/>
      <c r="DL61" s="814"/>
      <c r="DM61" s="815"/>
      <c r="DN61" s="815"/>
      <c r="DO61" s="815"/>
      <c r="DP61" s="816"/>
      <c r="DQ61" s="814"/>
      <c r="DR61" s="815"/>
      <c r="DS61" s="815"/>
      <c r="DT61" s="815"/>
      <c r="DU61" s="816"/>
      <c r="DV61" s="827"/>
      <c r="DW61" s="828"/>
      <c r="DX61" s="828"/>
      <c r="DY61" s="828"/>
      <c r="DZ61" s="829"/>
      <c r="EA61" s="246"/>
    </row>
    <row r="62" spans="1:131" s="247" customFormat="1" ht="26.25" customHeight="1">
      <c r="A62" s="261">
        <v>35</v>
      </c>
      <c r="B62" s="817"/>
      <c r="C62" s="818"/>
      <c r="D62" s="818"/>
      <c r="E62" s="818"/>
      <c r="F62" s="818"/>
      <c r="G62" s="818"/>
      <c r="H62" s="818"/>
      <c r="I62" s="818"/>
      <c r="J62" s="818"/>
      <c r="K62" s="818"/>
      <c r="L62" s="818"/>
      <c r="M62" s="818"/>
      <c r="N62" s="818"/>
      <c r="O62" s="818"/>
      <c r="P62" s="819"/>
      <c r="Q62" s="876"/>
      <c r="R62" s="877"/>
      <c r="S62" s="877"/>
      <c r="T62" s="877"/>
      <c r="U62" s="877"/>
      <c r="V62" s="877"/>
      <c r="W62" s="877"/>
      <c r="X62" s="877"/>
      <c r="Y62" s="877"/>
      <c r="Z62" s="877"/>
      <c r="AA62" s="877"/>
      <c r="AB62" s="877"/>
      <c r="AC62" s="877"/>
      <c r="AD62" s="877"/>
      <c r="AE62" s="878"/>
      <c r="AF62" s="823"/>
      <c r="AG62" s="824"/>
      <c r="AH62" s="824"/>
      <c r="AI62" s="824"/>
      <c r="AJ62" s="825"/>
      <c r="AK62" s="879"/>
      <c r="AL62" s="877"/>
      <c r="AM62" s="877"/>
      <c r="AN62" s="877"/>
      <c r="AO62" s="877"/>
      <c r="AP62" s="877"/>
      <c r="AQ62" s="877"/>
      <c r="AR62" s="877"/>
      <c r="AS62" s="877"/>
      <c r="AT62" s="877"/>
      <c r="AU62" s="877"/>
      <c r="AV62" s="877"/>
      <c r="AW62" s="877"/>
      <c r="AX62" s="877"/>
      <c r="AY62" s="877"/>
      <c r="AZ62" s="880"/>
      <c r="BA62" s="880"/>
      <c r="BB62" s="880"/>
      <c r="BC62" s="880"/>
      <c r="BD62" s="880"/>
      <c r="BE62" s="874"/>
      <c r="BF62" s="874"/>
      <c r="BG62" s="874"/>
      <c r="BH62" s="874"/>
      <c r="BI62" s="875"/>
      <c r="BJ62" s="881" t="s">
        <v>407</v>
      </c>
      <c r="BK62" s="837"/>
      <c r="BL62" s="837"/>
      <c r="BM62" s="837"/>
      <c r="BN62" s="838"/>
      <c r="BO62" s="265"/>
      <c r="BP62" s="265"/>
      <c r="BQ62" s="262">
        <v>56</v>
      </c>
      <c r="BR62" s="263"/>
      <c r="BS62" s="810"/>
      <c r="BT62" s="811"/>
      <c r="BU62" s="811"/>
      <c r="BV62" s="811"/>
      <c r="BW62" s="811"/>
      <c r="BX62" s="811"/>
      <c r="BY62" s="811"/>
      <c r="BZ62" s="811"/>
      <c r="CA62" s="811"/>
      <c r="CB62" s="811"/>
      <c r="CC62" s="811"/>
      <c r="CD62" s="811"/>
      <c r="CE62" s="811"/>
      <c r="CF62" s="811"/>
      <c r="CG62" s="812"/>
      <c r="CH62" s="814"/>
      <c r="CI62" s="815"/>
      <c r="CJ62" s="815"/>
      <c r="CK62" s="815"/>
      <c r="CL62" s="816"/>
      <c r="CM62" s="814"/>
      <c r="CN62" s="815"/>
      <c r="CO62" s="815"/>
      <c r="CP62" s="815"/>
      <c r="CQ62" s="816"/>
      <c r="CR62" s="814"/>
      <c r="CS62" s="815"/>
      <c r="CT62" s="815"/>
      <c r="CU62" s="815"/>
      <c r="CV62" s="816"/>
      <c r="CW62" s="814"/>
      <c r="CX62" s="815"/>
      <c r="CY62" s="815"/>
      <c r="CZ62" s="815"/>
      <c r="DA62" s="816"/>
      <c r="DB62" s="814"/>
      <c r="DC62" s="815"/>
      <c r="DD62" s="815"/>
      <c r="DE62" s="815"/>
      <c r="DF62" s="816"/>
      <c r="DG62" s="814"/>
      <c r="DH62" s="815"/>
      <c r="DI62" s="815"/>
      <c r="DJ62" s="815"/>
      <c r="DK62" s="816"/>
      <c r="DL62" s="814"/>
      <c r="DM62" s="815"/>
      <c r="DN62" s="815"/>
      <c r="DO62" s="815"/>
      <c r="DP62" s="816"/>
      <c r="DQ62" s="814"/>
      <c r="DR62" s="815"/>
      <c r="DS62" s="815"/>
      <c r="DT62" s="815"/>
      <c r="DU62" s="816"/>
      <c r="DV62" s="827"/>
      <c r="DW62" s="828"/>
      <c r="DX62" s="828"/>
      <c r="DY62" s="828"/>
      <c r="DZ62" s="829"/>
      <c r="EA62" s="246"/>
    </row>
    <row r="63" spans="1:131" s="247" customFormat="1" ht="26.25" customHeight="1" thickBot="1">
      <c r="A63" s="264" t="s">
        <v>386</v>
      </c>
      <c r="B63" s="839" t="s">
        <v>408</v>
      </c>
      <c r="C63" s="840"/>
      <c r="D63" s="840"/>
      <c r="E63" s="840"/>
      <c r="F63" s="840"/>
      <c r="G63" s="840"/>
      <c r="H63" s="840"/>
      <c r="I63" s="840"/>
      <c r="J63" s="840"/>
      <c r="K63" s="840"/>
      <c r="L63" s="840"/>
      <c r="M63" s="840"/>
      <c r="N63" s="840"/>
      <c r="O63" s="840"/>
      <c r="P63" s="841"/>
      <c r="Q63" s="882"/>
      <c r="R63" s="883"/>
      <c r="S63" s="883"/>
      <c r="T63" s="883"/>
      <c r="U63" s="883"/>
      <c r="V63" s="883"/>
      <c r="W63" s="883"/>
      <c r="X63" s="883"/>
      <c r="Y63" s="883"/>
      <c r="Z63" s="883"/>
      <c r="AA63" s="883"/>
      <c r="AB63" s="883"/>
      <c r="AC63" s="883"/>
      <c r="AD63" s="883"/>
      <c r="AE63" s="884"/>
      <c r="AF63" s="885">
        <v>862</v>
      </c>
      <c r="AG63" s="886"/>
      <c r="AH63" s="886"/>
      <c r="AI63" s="886"/>
      <c r="AJ63" s="887"/>
      <c r="AK63" s="888"/>
      <c r="AL63" s="883"/>
      <c r="AM63" s="883"/>
      <c r="AN63" s="883"/>
      <c r="AO63" s="883"/>
      <c r="AP63" s="886">
        <f>+SUM(AP28:AT33)</f>
        <v>6321</v>
      </c>
      <c r="AQ63" s="886"/>
      <c r="AR63" s="886"/>
      <c r="AS63" s="886"/>
      <c r="AT63" s="886"/>
      <c r="AU63" s="886">
        <f>+SUM(AU28:AY33)</f>
        <v>3557</v>
      </c>
      <c r="AV63" s="886"/>
      <c r="AW63" s="886"/>
      <c r="AX63" s="886"/>
      <c r="AY63" s="886"/>
      <c r="AZ63" s="892"/>
      <c r="BA63" s="892"/>
      <c r="BB63" s="892"/>
      <c r="BC63" s="892"/>
      <c r="BD63" s="892"/>
      <c r="BE63" s="893"/>
      <c r="BF63" s="893"/>
      <c r="BG63" s="893"/>
      <c r="BH63" s="893"/>
      <c r="BI63" s="894"/>
      <c r="BJ63" s="889" t="s">
        <v>388</v>
      </c>
      <c r="BK63" s="890"/>
      <c r="BL63" s="890"/>
      <c r="BM63" s="890"/>
      <c r="BN63" s="891"/>
      <c r="BO63" s="265"/>
      <c r="BP63" s="265"/>
      <c r="BQ63" s="262">
        <v>57</v>
      </c>
      <c r="BR63" s="263"/>
      <c r="BS63" s="810"/>
      <c r="BT63" s="811"/>
      <c r="BU63" s="811"/>
      <c r="BV63" s="811"/>
      <c r="BW63" s="811"/>
      <c r="BX63" s="811"/>
      <c r="BY63" s="811"/>
      <c r="BZ63" s="811"/>
      <c r="CA63" s="811"/>
      <c r="CB63" s="811"/>
      <c r="CC63" s="811"/>
      <c r="CD63" s="811"/>
      <c r="CE63" s="811"/>
      <c r="CF63" s="811"/>
      <c r="CG63" s="812"/>
      <c r="CH63" s="814"/>
      <c r="CI63" s="815"/>
      <c r="CJ63" s="815"/>
      <c r="CK63" s="815"/>
      <c r="CL63" s="816"/>
      <c r="CM63" s="814"/>
      <c r="CN63" s="815"/>
      <c r="CO63" s="815"/>
      <c r="CP63" s="815"/>
      <c r="CQ63" s="816"/>
      <c r="CR63" s="814"/>
      <c r="CS63" s="815"/>
      <c r="CT63" s="815"/>
      <c r="CU63" s="815"/>
      <c r="CV63" s="816"/>
      <c r="CW63" s="814"/>
      <c r="CX63" s="815"/>
      <c r="CY63" s="815"/>
      <c r="CZ63" s="815"/>
      <c r="DA63" s="816"/>
      <c r="DB63" s="814"/>
      <c r="DC63" s="815"/>
      <c r="DD63" s="815"/>
      <c r="DE63" s="815"/>
      <c r="DF63" s="816"/>
      <c r="DG63" s="814"/>
      <c r="DH63" s="815"/>
      <c r="DI63" s="815"/>
      <c r="DJ63" s="815"/>
      <c r="DK63" s="816"/>
      <c r="DL63" s="814"/>
      <c r="DM63" s="815"/>
      <c r="DN63" s="815"/>
      <c r="DO63" s="815"/>
      <c r="DP63" s="816"/>
      <c r="DQ63" s="814"/>
      <c r="DR63" s="815"/>
      <c r="DS63" s="815"/>
      <c r="DT63" s="815"/>
      <c r="DU63" s="816"/>
      <c r="DV63" s="827"/>
      <c r="DW63" s="828"/>
      <c r="DX63" s="828"/>
      <c r="DY63" s="828"/>
      <c r="DZ63" s="829"/>
      <c r="EA63" s="246"/>
    </row>
    <row r="64" spans="1:131" s="247" customFormat="1" ht="26.25" customHeight="1">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10"/>
      <c r="BT64" s="811"/>
      <c r="BU64" s="811"/>
      <c r="BV64" s="811"/>
      <c r="BW64" s="811"/>
      <c r="BX64" s="811"/>
      <c r="BY64" s="811"/>
      <c r="BZ64" s="811"/>
      <c r="CA64" s="811"/>
      <c r="CB64" s="811"/>
      <c r="CC64" s="811"/>
      <c r="CD64" s="811"/>
      <c r="CE64" s="811"/>
      <c r="CF64" s="811"/>
      <c r="CG64" s="812"/>
      <c r="CH64" s="814"/>
      <c r="CI64" s="815"/>
      <c r="CJ64" s="815"/>
      <c r="CK64" s="815"/>
      <c r="CL64" s="816"/>
      <c r="CM64" s="814"/>
      <c r="CN64" s="815"/>
      <c r="CO64" s="815"/>
      <c r="CP64" s="815"/>
      <c r="CQ64" s="816"/>
      <c r="CR64" s="814"/>
      <c r="CS64" s="815"/>
      <c r="CT64" s="815"/>
      <c r="CU64" s="815"/>
      <c r="CV64" s="816"/>
      <c r="CW64" s="814"/>
      <c r="CX64" s="815"/>
      <c r="CY64" s="815"/>
      <c r="CZ64" s="815"/>
      <c r="DA64" s="816"/>
      <c r="DB64" s="814"/>
      <c r="DC64" s="815"/>
      <c r="DD64" s="815"/>
      <c r="DE64" s="815"/>
      <c r="DF64" s="816"/>
      <c r="DG64" s="814"/>
      <c r="DH64" s="815"/>
      <c r="DI64" s="815"/>
      <c r="DJ64" s="815"/>
      <c r="DK64" s="816"/>
      <c r="DL64" s="814"/>
      <c r="DM64" s="815"/>
      <c r="DN64" s="815"/>
      <c r="DO64" s="815"/>
      <c r="DP64" s="816"/>
      <c r="DQ64" s="814"/>
      <c r="DR64" s="815"/>
      <c r="DS64" s="815"/>
      <c r="DT64" s="815"/>
      <c r="DU64" s="816"/>
      <c r="DV64" s="827"/>
      <c r="DW64" s="828"/>
      <c r="DX64" s="828"/>
      <c r="DY64" s="828"/>
      <c r="DZ64" s="829"/>
      <c r="EA64" s="246"/>
    </row>
    <row r="65" spans="1:131" s="247" customFormat="1" ht="26.25" customHeight="1" thickBot="1">
      <c r="A65" s="252" t="s">
        <v>409</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10"/>
      <c r="BT65" s="811"/>
      <c r="BU65" s="811"/>
      <c r="BV65" s="811"/>
      <c r="BW65" s="811"/>
      <c r="BX65" s="811"/>
      <c r="BY65" s="811"/>
      <c r="BZ65" s="811"/>
      <c r="CA65" s="811"/>
      <c r="CB65" s="811"/>
      <c r="CC65" s="811"/>
      <c r="CD65" s="811"/>
      <c r="CE65" s="811"/>
      <c r="CF65" s="811"/>
      <c r="CG65" s="812"/>
      <c r="CH65" s="814"/>
      <c r="CI65" s="815"/>
      <c r="CJ65" s="815"/>
      <c r="CK65" s="815"/>
      <c r="CL65" s="816"/>
      <c r="CM65" s="814"/>
      <c r="CN65" s="815"/>
      <c r="CO65" s="815"/>
      <c r="CP65" s="815"/>
      <c r="CQ65" s="816"/>
      <c r="CR65" s="814"/>
      <c r="CS65" s="815"/>
      <c r="CT65" s="815"/>
      <c r="CU65" s="815"/>
      <c r="CV65" s="816"/>
      <c r="CW65" s="814"/>
      <c r="CX65" s="815"/>
      <c r="CY65" s="815"/>
      <c r="CZ65" s="815"/>
      <c r="DA65" s="816"/>
      <c r="DB65" s="814"/>
      <c r="DC65" s="815"/>
      <c r="DD65" s="815"/>
      <c r="DE65" s="815"/>
      <c r="DF65" s="816"/>
      <c r="DG65" s="814"/>
      <c r="DH65" s="815"/>
      <c r="DI65" s="815"/>
      <c r="DJ65" s="815"/>
      <c r="DK65" s="816"/>
      <c r="DL65" s="814"/>
      <c r="DM65" s="815"/>
      <c r="DN65" s="815"/>
      <c r="DO65" s="815"/>
      <c r="DP65" s="816"/>
      <c r="DQ65" s="814"/>
      <c r="DR65" s="815"/>
      <c r="DS65" s="815"/>
      <c r="DT65" s="815"/>
      <c r="DU65" s="816"/>
      <c r="DV65" s="827"/>
      <c r="DW65" s="828"/>
      <c r="DX65" s="828"/>
      <c r="DY65" s="828"/>
      <c r="DZ65" s="829"/>
      <c r="EA65" s="246"/>
    </row>
    <row r="66" spans="1:131" s="247" customFormat="1" ht="26.25" customHeight="1">
      <c r="A66" s="766" t="s">
        <v>410</v>
      </c>
      <c r="B66" s="767"/>
      <c r="C66" s="767"/>
      <c r="D66" s="767"/>
      <c r="E66" s="767"/>
      <c r="F66" s="767"/>
      <c r="G66" s="767"/>
      <c r="H66" s="767"/>
      <c r="I66" s="767"/>
      <c r="J66" s="767"/>
      <c r="K66" s="767"/>
      <c r="L66" s="767"/>
      <c r="M66" s="767"/>
      <c r="N66" s="767"/>
      <c r="O66" s="767"/>
      <c r="P66" s="768"/>
      <c r="Q66" s="772" t="s">
        <v>411</v>
      </c>
      <c r="R66" s="773"/>
      <c r="S66" s="773"/>
      <c r="T66" s="773"/>
      <c r="U66" s="774"/>
      <c r="V66" s="772" t="s">
        <v>412</v>
      </c>
      <c r="W66" s="773"/>
      <c r="X66" s="773"/>
      <c r="Y66" s="773"/>
      <c r="Z66" s="774"/>
      <c r="AA66" s="772" t="s">
        <v>413</v>
      </c>
      <c r="AB66" s="773"/>
      <c r="AC66" s="773"/>
      <c r="AD66" s="773"/>
      <c r="AE66" s="774"/>
      <c r="AF66" s="904" t="s">
        <v>394</v>
      </c>
      <c r="AG66" s="856"/>
      <c r="AH66" s="856"/>
      <c r="AI66" s="856"/>
      <c r="AJ66" s="905"/>
      <c r="AK66" s="772" t="s">
        <v>414</v>
      </c>
      <c r="AL66" s="767"/>
      <c r="AM66" s="767"/>
      <c r="AN66" s="767"/>
      <c r="AO66" s="768"/>
      <c r="AP66" s="772" t="s">
        <v>415</v>
      </c>
      <c r="AQ66" s="773"/>
      <c r="AR66" s="773"/>
      <c r="AS66" s="773"/>
      <c r="AT66" s="774"/>
      <c r="AU66" s="772" t="s">
        <v>416</v>
      </c>
      <c r="AV66" s="773"/>
      <c r="AW66" s="773"/>
      <c r="AX66" s="773"/>
      <c r="AY66" s="774"/>
      <c r="AZ66" s="772" t="s">
        <v>373</v>
      </c>
      <c r="BA66" s="773"/>
      <c r="BB66" s="773"/>
      <c r="BC66" s="773"/>
      <c r="BD66" s="779"/>
      <c r="BE66" s="265"/>
      <c r="BF66" s="265"/>
      <c r="BG66" s="265"/>
      <c r="BH66" s="265"/>
      <c r="BI66" s="265"/>
      <c r="BJ66" s="265"/>
      <c r="BK66" s="265"/>
      <c r="BL66" s="265"/>
      <c r="BM66" s="265"/>
      <c r="BN66" s="265"/>
      <c r="BO66" s="265"/>
      <c r="BP66" s="265"/>
      <c r="BQ66" s="262">
        <v>60</v>
      </c>
      <c r="BR66" s="267"/>
      <c r="BS66" s="895"/>
      <c r="BT66" s="896"/>
      <c r="BU66" s="896"/>
      <c r="BV66" s="896"/>
      <c r="BW66" s="896"/>
      <c r="BX66" s="896"/>
      <c r="BY66" s="896"/>
      <c r="BZ66" s="896"/>
      <c r="CA66" s="896"/>
      <c r="CB66" s="896"/>
      <c r="CC66" s="896"/>
      <c r="CD66" s="896"/>
      <c r="CE66" s="896"/>
      <c r="CF66" s="896"/>
      <c r="CG66" s="897"/>
      <c r="CH66" s="898"/>
      <c r="CI66" s="899"/>
      <c r="CJ66" s="899"/>
      <c r="CK66" s="899"/>
      <c r="CL66" s="900"/>
      <c r="CM66" s="898"/>
      <c r="CN66" s="899"/>
      <c r="CO66" s="899"/>
      <c r="CP66" s="899"/>
      <c r="CQ66" s="900"/>
      <c r="CR66" s="898"/>
      <c r="CS66" s="899"/>
      <c r="CT66" s="899"/>
      <c r="CU66" s="899"/>
      <c r="CV66" s="900"/>
      <c r="CW66" s="898"/>
      <c r="CX66" s="899"/>
      <c r="CY66" s="899"/>
      <c r="CZ66" s="899"/>
      <c r="DA66" s="900"/>
      <c r="DB66" s="898"/>
      <c r="DC66" s="899"/>
      <c r="DD66" s="899"/>
      <c r="DE66" s="899"/>
      <c r="DF66" s="900"/>
      <c r="DG66" s="898"/>
      <c r="DH66" s="899"/>
      <c r="DI66" s="899"/>
      <c r="DJ66" s="899"/>
      <c r="DK66" s="900"/>
      <c r="DL66" s="898"/>
      <c r="DM66" s="899"/>
      <c r="DN66" s="899"/>
      <c r="DO66" s="899"/>
      <c r="DP66" s="900"/>
      <c r="DQ66" s="898"/>
      <c r="DR66" s="899"/>
      <c r="DS66" s="899"/>
      <c r="DT66" s="899"/>
      <c r="DU66" s="900"/>
      <c r="DV66" s="901"/>
      <c r="DW66" s="902"/>
      <c r="DX66" s="902"/>
      <c r="DY66" s="902"/>
      <c r="DZ66" s="903"/>
      <c r="EA66" s="246"/>
    </row>
    <row r="67" spans="1:131" s="247" customFormat="1" ht="26.25" customHeight="1" thickBot="1">
      <c r="A67" s="769"/>
      <c r="B67" s="770"/>
      <c r="C67" s="770"/>
      <c r="D67" s="770"/>
      <c r="E67" s="770"/>
      <c r="F67" s="770"/>
      <c r="G67" s="770"/>
      <c r="H67" s="770"/>
      <c r="I67" s="770"/>
      <c r="J67" s="770"/>
      <c r="K67" s="770"/>
      <c r="L67" s="770"/>
      <c r="M67" s="770"/>
      <c r="N67" s="770"/>
      <c r="O67" s="770"/>
      <c r="P67" s="771"/>
      <c r="Q67" s="775"/>
      <c r="R67" s="776"/>
      <c r="S67" s="776"/>
      <c r="T67" s="776"/>
      <c r="U67" s="777"/>
      <c r="V67" s="775"/>
      <c r="W67" s="776"/>
      <c r="X67" s="776"/>
      <c r="Y67" s="776"/>
      <c r="Z67" s="777"/>
      <c r="AA67" s="775"/>
      <c r="AB67" s="776"/>
      <c r="AC67" s="776"/>
      <c r="AD67" s="776"/>
      <c r="AE67" s="777"/>
      <c r="AF67" s="906"/>
      <c r="AG67" s="859"/>
      <c r="AH67" s="859"/>
      <c r="AI67" s="859"/>
      <c r="AJ67" s="907"/>
      <c r="AK67" s="908"/>
      <c r="AL67" s="770"/>
      <c r="AM67" s="770"/>
      <c r="AN67" s="770"/>
      <c r="AO67" s="771"/>
      <c r="AP67" s="775"/>
      <c r="AQ67" s="776"/>
      <c r="AR67" s="776"/>
      <c r="AS67" s="776"/>
      <c r="AT67" s="777"/>
      <c r="AU67" s="775"/>
      <c r="AV67" s="776"/>
      <c r="AW67" s="776"/>
      <c r="AX67" s="776"/>
      <c r="AY67" s="777"/>
      <c r="AZ67" s="775"/>
      <c r="BA67" s="776"/>
      <c r="BB67" s="776"/>
      <c r="BC67" s="776"/>
      <c r="BD67" s="781"/>
      <c r="BE67" s="265"/>
      <c r="BF67" s="265"/>
      <c r="BG67" s="265"/>
      <c r="BH67" s="265"/>
      <c r="BI67" s="265"/>
      <c r="BJ67" s="265"/>
      <c r="BK67" s="265"/>
      <c r="BL67" s="265"/>
      <c r="BM67" s="265"/>
      <c r="BN67" s="265"/>
      <c r="BO67" s="265"/>
      <c r="BP67" s="265"/>
      <c r="BQ67" s="262">
        <v>61</v>
      </c>
      <c r="BR67" s="267"/>
      <c r="BS67" s="895"/>
      <c r="BT67" s="896"/>
      <c r="BU67" s="896"/>
      <c r="BV67" s="896"/>
      <c r="BW67" s="896"/>
      <c r="BX67" s="896"/>
      <c r="BY67" s="896"/>
      <c r="BZ67" s="896"/>
      <c r="CA67" s="896"/>
      <c r="CB67" s="896"/>
      <c r="CC67" s="896"/>
      <c r="CD67" s="896"/>
      <c r="CE67" s="896"/>
      <c r="CF67" s="896"/>
      <c r="CG67" s="897"/>
      <c r="CH67" s="898"/>
      <c r="CI67" s="899"/>
      <c r="CJ67" s="899"/>
      <c r="CK67" s="899"/>
      <c r="CL67" s="900"/>
      <c r="CM67" s="898"/>
      <c r="CN67" s="899"/>
      <c r="CO67" s="899"/>
      <c r="CP67" s="899"/>
      <c r="CQ67" s="900"/>
      <c r="CR67" s="898"/>
      <c r="CS67" s="899"/>
      <c r="CT67" s="899"/>
      <c r="CU67" s="899"/>
      <c r="CV67" s="900"/>
      <c r="CW67" s="898"/>
      <c r="CX67" s="899"/>
      <c r="CY67" s="899"/>
      <c r="CZ67" s="899"/>
      <c r="DA67" s="900"/>
      <c r="DB67" s="898"/>
      <c r="DC67" s="899"/>
      <c r="DD67" s="899"/>
      <c r="DE67" s="899"/>
      <c r="DF67" s="900"/>
      <c r="DG67" s="898"/>
      <c r="DH67" s="899"/>
      <c r="DI67" s="899"/>
      <c r="DJ67" s="899"/>
      <c r="DK67" s="900"/>
      <c r="DL67" s="898"/>
      <c r="DM67" s="899"/>
      <c r="DN67" s="899"/>
      <c r="DO67" s="899"/>
      <c r="DP67" s="900"/>
      <c r="DQ67" s="898"/>
      <c r="DR67" s="899"/>
      <c r="DS67" s="899"/>
      <c r="DT67" s="899"/>
      <c r="DU67" s="900"/>
      <c r="DV67" s="901"/>
      <c r="DW67" s="902"/>
      <c r="DX67" s="902"/>
      <c r="DY67" s="902"/>
      <c r="DZ67" s="903"/>
      <c r="EA67" s="246"/>
    </row>
    <row r="68" spans="1:131" s="247" customFormat="1" ht="26.25" customHeight="1" thickTop="1">
      <c r="A68" s="258">
        <v>1</v>
      </c>
      <c r="B68" s="909" t="s">
        <v>589</v>
      </c>
      <c r="C68" s="910"/>
      <c r="D68" s="910"/>
      <c r="E68" s="910"/>
      <c r="F68" s="910"/>
      <c r="G68" s="910"/>
      <c r="H68" s="910"/>
      <c r="I68" s="910"/>
      <c r="J68" s="910"/>
      <c r="K68" s="910"/>
      <c r="L68" s="910"/>
      <c r="M68" s="910"/>
      <c r="N68" s="910"/>
      <c r="O68" s="910"/>
      <c r="P68" s="911"/>
      <c r="Q68" s="912">
        <v>420</v>
      </c>
      <c r="R68" s="813"/>
      <c r="S68" s="813"/>
      <c r="T68" s="813"/>
      <c r="U68" s="813"/>
      <c r="V68" s="813">
        <v>358</v>
      </c>
      <c r="W68" s="813"/>
      <c r="X68" s="813"/>
      <c r="Y68" s="813"/>
      <c r="Z68" s="813"/>
      <c r="AA68" s="813">
        <v>63</v>
      </c>
      <c r="AB68" s="813"/>
      <c r="AC68" s="813"/>
      <c r="AD68" s="813"/>
      <c r="AE68" s="813"/>
      <c r="AF68" s="813">
        <v>63</v>
      </c>
      <c r="AG68" s="813"/>
      <c r="AH68" s="813"/>
      <c r="AI68" s="813"/>
      <c r="AJ68" s="813"/>
      <c r="AK68" s="813">
        <v>83</v>
      </c>
      <c r="AL68" s="813"/>
      <c r="AM68" s="813"/>
      <c r="AN68" s="813"/>
      <c r="AO68" s="813"/>
      <c r="AP68" s="813" t="s">
        <v>521</v>
      </c>
      <c r="AQ68" s="813"/>
      <c r="AR68" s="813"/>
      <c r="AS68" s="813"/>
      <c r="AT68" s="813"/>
      <c r="AU68" s="813" t="s">
        <v>521</v>
      </c>
      <c r="AV68" s="813"/>
      <c r="AW68" s="813"/>
      <c r="AX68" s="813"/>
      <c r="AY68" s="813"/>
      <c r="AZ68" s="913"/>
      <c r="BA68" s="914"/>
      <c r="BB68" s="914"/>
      <c r="BC68" s="914"/>
      <c r="BD68" s="915"/>
      <c r="BE68" s="265"/>
      <c r="BF68" s="265"/>
      <c r="BG68" s="265"/>
      <c r="BH68" s="265"/>
      <c r="BI68" s="265"/>
      <c r="BJ68" s="265"/>
      <c r="BK68" s="265"/>
      <c r="BL68" s="265"/>
      <c r="BM68" s="265"/>
      <c r="BN68" s="265"/>
      <c r="BO68" s="265"/>
      <c r="BP68" s="265"/>
      <c r="BQ68" s="262">
        <v>62</v>
      </c>
      <c r="BR68" s="267"/>
      <c r="BS68" s="895"/>
      <c r="BT68" s="896"/>
      <c r="BU68" s="896"/>
      <c r="BV68" s="896"/>
      <c r="BW68" s="896"/>
      <c r="BX68" s="896"/>
      <c r="BY68" s="896"/>
      <c r="BZ68" s="896"/>
      <c r="CA68" s="896"/>
      <c r="CB68" s="896"/>
      <c r="CC68" s="896"/>
      <c r="CD68" s="896"/>
      <c r="CE68" s="896"/>
      <c r="CF68" s="896"/>
      <c r="CG68" s="897"/>
      <c r="CH68" s="898"/>
      <c r="CI68" s="899"/>
      <c r="CJ68" s="899"/>
      <c r="CK68" s="899"/>
      <c r="CL68" s="900"/>
      <c r="CM68" s="898"/>
      <c r="CN68" s="899"/>
      <c r="CO68" s="899"/>
      <c r="CP68" s="899"/>
      <c r="CQ68" s="900"/>
      <c r="CR68" s="898"/>
      <c r="CS68" s="899"/>
      <c r="CT68" s="899"/>
      <c r="CU68" s="899"/>
      <c r="CV68" s="900"/>
      <c r="CW68" s="898"/>
      <c r="CX68" s="899"/>
      <c r="CY68" s="899"/>
      <c r="CZ68" s="899"/>
      <c r="DA68" s="900"/>
      <c r="DB68" s="898"/>
      <c r="DC68" s="899"/>
      <c r="DD68" s="899"/>
      <c r="DE68" s="899"/>
      <c r="DF68" s="900"/>
      <c r="DG68" s="898"/>
      <c r="DH68" s="899"/>
      <c r="DI68" s="899"/>
      <c r="DJ68" s="899"/>
      <c r="DK68" s="900"/>
      <c r="DL68" s="898"/>
      <c r="DM68" s="899"/>
      <c r="DN68" s="899"/>
      <c r="DO68" s="899"/>
      <c r="DP68" s="900"/>
      <c r="DQ68" s="898"/>
      <c r="DR68" s="899"/>
      <c r="DS68" s="899"/>
      <c r="DT68" s="899"/>
      <c r="DU68" s="900"/>
      <c r="DV68" s="901"/>
      <c r="DW68" s="902"/>
      <c r="DX68" s="902"/>
      <c r="DY68" s="902"/>
      <c r="DZ68" s="903"/>
      <c r="EA68" s="246"/>
    </row>
    <row r="69" spans="1:131" s="247" customFormat="1" ht="26.25" customHeight="1">
      <c r="A69" s="261">
        <v>2</v>
      </c>
      <c r="B69" s="916" t="s">
        <v>590</v>
      </c>
      <c r="C69" s="917"/>
      <c r="D69" s="917"/>
      <c r="E69" s="917"/>
      <c r="F69" s="917"/>
      <c r="G69" s="917"/>
      <c r="H69" s="917"/>
      <c r="I69" s="917"/>
      <c r="J69" s="917"/>
      <c r="K69" s="917"/>
      <c r="L69" s="917"/>
      <c r="M69" s="917"/>
      <c r="N69" s="917"/>
      <c r="O69" s="917"/>
      <c r="P69" s="918"/>
      <c r="Q69" s="919">
        <v>6144</v>
      </c>
      <c r="R69" s="872"/>
      <c r="S69" s="872"/>
      <c r="T69" s="872"/>
      <c r="U69" s="872"/>
      <c r="V69" s="872">
        <v>5783</v>
      </c>
      <c r="W69" s="872"/>
      <c r="X69" s="872"/>
      <c r="Y69" s="872"/>
      <c r="Z69" s="872"/>
      <c r="AA69" s="872">
        <v>361</v>
      </c>
      <c r="AB69" s="872"/>
      <c r="AC69" s="872"/>
      <c r="AD69" s="872"/>
      <c r="AE69" s="872"/>
      <c r="AF69" s="872">
        <v>361</v>
      </c>
      <c r="AG69" s="872"/>
      <c r="AH69" s="872"/>
      <c r="AI69" s="872"/>
      <c r="AJ69" s="872"/>
      <c r="AK69" s="872" t="s">
        <v>521</v>
      </c>
      <c r="AL69" s="872"/>
      <c r="AM69" s="872"/>
      <c r="AN69" s="872"/>
      <c r="AO69" s="872"/>
      <c r="AP69" s="872" t="s">
        <v>521</v>
      </c>
      <c r="AQ69" s="872"/>
      <c r="AR69" s="872"/>
      <c r="AS69" s="872"/>
      <c r="AT69" s="872"/>
      <c r="AU69" s="872" t="s">
        <v>521</v>
      </c>
      <c r="AV69" s="872"/>
      <c r="AW69" s="872"/>
      <c r="AX69" s="872"/>
      <c r="AY69" s="872"/>
      <c r="AZ69" s="920"/>
      <c r="BA69" s="920"/>
      <c r="BB69" s="920"/>
      <c r="BC69" s="920"/>
      <c r="BD69" s="921"/>
      <c r="BE69" s="265"/>
      <c r="BF69" s="265"/>
      <c r="BG69" s="265"/>
      <c r="BH69" s="265"/>
      <c r="BI69" s="265"/>
      <c r="BJ69" s="265"/>
      <c r="BK69" s="265"/>
      <c r="BL69" s="265"/>
      <c r="BM69" s="265"/>
      <c r="BN69" s="265"/>
      <c r="BO69" s="265"/>
      <c r="BP69" s="265"/>
      <c r="BQ69" s="262">
        <v>63</v>
      </c>
      <c r="BR69" s="267"/>
      <c r="BS69" s="895"/>
      <c r="BT69" s="896"/>
      <c r="BU69" s="896"/>
      <c r="BV69" s="896"/>
      <c r="BW69" s="896"/>
      <c r="BX69" s="896"/>
      <c r="BY69" s="896"/>
      <c r="BZ69" s="896"/>
      <c r="CA69" s="896"/>
      <c r="CB69" s="896"/>
      <c r="CC69" s="896"/>
      <c r="CD69" s="896"/>
      <c r="CE69" s="896"/>
      <c r="CF69" s="896"/>
      <c r="CG69" s="897"/>
      <c r="CH69" s="898"/>
      <c r="CI69" s="899"/>
      <c r="CJ69" s="899"/>
      <c r="CK69" s="899"/>
      <c r="CL69" s="900"/>
      <c r="CM69" s="898"/>
      <c r="CN69" s="899"/>
      <c r="CO69" s="899"/>
      <c r="CP69" s="899"/>
      <c r="CQ69" s="900"/>
      <c r="CR69" s="898"/>
      <c r="CS69" s="899"/>
      <c r="CT69" s="899"/>
      <c r="CU69" s="899"/>
      <c r="CV69" s="900"/>
      <c r="CW69" s="898"/>
      <c r="CX69" s="899"/>
      <c r="CY69" s="899"/>
      <c r="CZ69" s="899"/>
      <c r="DA69" s="900"/>
      <c r="DB69" s="898"/>
      <c r="DC69" s="899"/>
      <c r="DD69" s="899"/>
      <c r="DE69" s="899"/>
      <c r="DF69" s="900"/>
      <c r="DG69" s="898"/>
      <c r="DH69" s="899"/>
      <c r="DI69" s="899"/>
      <c r="DJ69" s="899"/>
      <c r="DK69" s="900"/>
      <c r="DL69" s="898"/>
      <c r="DM69" s="899"/>
      <c r="DN69" s="899"/>
      <c r="DO69" s="899"/>
      <c r="DP69" s="900"/>
      <c r="DQ69" s="898"/>
      <c r="DR69" s="899"/>
      <c r="DS69" s="899"/>
      <c r="DT69" s="899"/>
      <c r="DU69" s="900"/>
      <c r="DV69" s="901"/>
      <c r="DW69" s="902"/>
      <c r="DX69" s="902"/>
      <c r="DY69" s="902"/>
      <c r="DZ69" s="903"/>
      <c r="EA69" s="246"/>
    </row>
    <row r="70" spans="1:131" s="247" customFormat="1" ht="26.25" customHeight="1">
      <c r="A70" s="261">
        <v>3</v>
      </c>
      <c r="B70" s="916" t="s">
        <v>591</v>
      </c>
      <c r="C70" s="917"/>
      <c r="D70" s="917"/>
      <c r="E70" s="917"/>
      <c r="F70" s="917"/>
      <c r="G70" s="917"/>
      <c r="H70" s="917"/>
      <c r="I70" s="917"/>
      <c r="J70" s="917"/>
      <c r="K70" s="917"/>
      <c r="L70" s="917"/>
      <c r="M70" s="917"/>
      <c r="N70" s="917"/>
      <c r="O70" s="917"/>
      <c r="P70" s="918"/>
      <c r="Q70" s="919">
        <v>1622</v>
      </c>
      <c r="R70" s="872"/>
      <c r="S70" s="872"/>
      <c r="T70" s="872"/>
      <c r="U70" s="872"/>
      <c r="V70" s="872">
        <v>1584</v>
      </c>
      <c r="W70" s="872"/>
      <c r="X70" s="872"/>
      <c r="Y70" s="872"/>
      <c r="Z70" s="872"/>
      <c r="AA70" s="872">
        <v>38</v>
      </c>
      <c r="AB70" s="872"/>
      <c r="AC70" s="872"/>
      <c r="AD70" s="872"/>
      <c r="AE70" s="872"/>
      <c r="AF70" s="872">
        <v>38</v>
      </c>
      <c r="AG70" s="872"/>
      <c r="AH70" s="872"/>
      <c r="AI70" s="872"/>
      <c r="AJ70" s="872"/>
      <c r="AK70" s="872" t="s">
        <v>521</v>
      </c>
      <c r="AL70" s="872"/>
      <c r="AM70" s="872"/>
      <c r="AN70" s="872"/>
      <c r="AO70" s="872"/>
      <c r="AP70" s="872" t="s">
        <v>521</v>
      </c>
      <c r="AQ70" s="872"/>
      <c r="AR70" s="872"/>
      <c r="AS70" s="872"/>
      <c r="AT70" s="872"/>
      <c r="AU70" s="872" t="s">
        <v>521</v>
      </c>
      <c r="AV70" s="872"/>
      <c r="AW70" s="872"/>
      <c r="AX70" s="872"/>
      <c r="AY70" s="872"/>
      <c r="AZ70" s="920"/>
      <c r="BA70" s="920"/>
      <c r="BB70" s="920"/>
      <c r="BC70" s="920"/>
      <c r="BD70" s="921"/>
      <c r="BE70" s="265"/>
      <c r="BF70" s="265"/>
      <c r="BG70" s="265"/>
      <c r="BH70" s="265"/>
      <c r="BI70" s="265"/>
      <c r="BJ70" s="265"/>
      <c r="BK70" s="265"/>
      <c r="BL70" s="265"/>
      <c r="BM70" s="265"/>
      <c r="BN70" s="265"/>
      <c r="BO70" s="265"/>
      <c r="BP70" s="265"/>
      <c r="BQ70" s="262">
        <v>64</v>
      </c>
      <c r="BR70" s="267"/>
      <c r="BS70" s="895"/>
      <c r="BT70" s="896"/>
      <c r="BU70" s="896"/>
      <c r="BV70" s="896"/>
      <c r="BW70" s="896"/>
      <c r="BX70" s="896"/>
      <c r="BY70" s="896"/>
      <c r="BZ70" s="896"/>
      <c r="CA70" s="896"/>
      <c r="CB70" s="896"/>
      <c r="CC70" s="896"/>
      <c r="CD70" s="896"/>
      <c r="CE70" s="896"/>
      <c r="CF70" s="896"/>
      <c r="CG70" s="897"/>
      <c r="CH70" s="898"/>
      <c r="CI70" s="899"/>
      <c r="CJ70" s="899"/>
      <c r="CK70" s="899"/>
      <c r="CL70" s="900"/>
      <c r="CM70" s="898"/>
      <c r="CN70" s="899"/>
      <c r="CO70" s="899"/>
      <c r="CP70" s="899"/>
      <c r="CQ70" s="900"/>
      <c r="CR70" s="898"/>
      <c r="CS70" s="899"/>
      <c r="CT70" s="899"/>
      <c r="CU70" s="899"/>
      <c r="CV70" s="900"/>
      <c r="CW70" s="898"/>
      <c r="CX70" s="899"/>
      <c r="CY70" s="899"/>
      <c r="CZ70" s="899"/>
      <c r="DA70" s="900"/>
      <c r="DB70" s="898"/>
      <c r="DC70" s="899"/>
      <c r="DD70" s="899"/>
      <c r="DE70" s="899"/>
      <c r="DF70" s="900"/>
      <c r="DG70" s="898"/>
      <c r="DH70" s="899"/>
      <c r="DI70" s="899"/>
      <c r="DJ70" s="899"/>
      <c r="DK70" s="900"/>
      <c r="DL70" s="898"/>
      <c r="DM70" s="899"/>
      <c r="DN70" s="899"/>
      <c r="DO70" s="899"/>
      <c r="DP70" s="900"/>
      <c r="DQ70" s="898"/>
      <c r="DR70" s="899"/>
      <c r="DS70" s="899"/>
      <c r="DT70" s="899"/>
      <c r="DU70" s="900"/>
      <c r="DV70" s="901"/>
      <c r="DW70" s="902"/>
      <c r="DX70" s="902"/>
      <c r="DY70" s="902"/>
      <c r="DZ70" s="903"/>
      <c r="EA70" s="246"/>
    </row>
    <row r="71" spans="1:131" s="247" customFormat="1" ht="26.25" customHeight="1">
      <c r="A71" s="261">
        <v>4</v>
      </c>
      <c r="B71" s="916" t="s">
        <v>592</v>
      </c>
      <c r="C71" s="917"/>
      <c r="D71" s="917"/>
      <c r="E71" s="917"/>
      <c r="F71" s="917"/>
      <c r="G71" s="917"/>
      <c r="H71" s="917"/>
      <c r="I71" s="917"/>
      <c r="J71" s="917"/>
      <c r="K71" s="917"/>
      <c r="L71" s="917"/>
      <c r="M71" s="917"/>
      <c r="N71" s="917"/>
      <c r="O71" s="917"/>
      <c r="P71" s="918"/>
      <c r="Q71" s="919">
        <v>5</v>
      </c>
      <c r="R71" s="872"/>
      <c r="S71" s="872"/>
      <c r="T71" s="872"/>
      <c r="U71" s="872"/>
      <c r="V71" s="872">
        <v>4</v>
      </c>
      <c r="W71" s="872"/>
      <c r="X71" s="872"/>
      <c r="Y71" s="872"/>
      <c r="Z71" s="872"/>
      <c r="AA71" s="872">
        <v>1</v>
      </c>
      <c r="AB71" s="872"/>
      <c r="AC71" s="872"/>
      <c r="AD71" s="872"/>
      <c r="AE71" s="872"/>
      <c r="AF71" s="872">
        <v>1</v>
      </c>
      <c r="AG71" s="872"/>
      <c r="AH71" s="872"/>
      <c r="AI71" s="872"/>
      <c r="AJ71" s="872"/>
      <c r="AK71" s="872" t="s">
        <v>521</v>
      </c>
      <c r="AL71" s="872"/>
      <c r="AM71" s="872"/>
      <c r="AN71" s="872"/>
      <c r="AO71" s="872"/>
      <c r="AP71" s="872" t="s">
        <v>521</v>
      </c>
      <c r="AQ71" s="872"/>
      <c r="AR71" s="872"/>
      <c r="AS71" s="872"/>
      <c r="AT71" s="872"/>
      <c r="AU71" s="872" t="s">
        <v>521</v>
      </c>
      <c r="AV71" s="872"/>
      <c r="AW71" s="872"/>
      <c r="AX71" s="872"/>
      <c r="AY71" s="872"/>
      <c r="AZ71" s="920"/>
      <c r="BA71" s="920"/>
      <c r="BB71" s="920"/>
      <c r="BC71" s="920"/>
      <c r="BD71" s="921"/>
      <c r="BE71" s="265"/>
      <c r="BF71" s="265"/>
      <c r="BG71" s="265"/>
      <c r="BH71" s="265"/>
      <c r="BI71" s="265"/>
      <c r="BJ71" s="265"/>
      <c r="BK71" s="265"/>
      <c r="BL71" s="265"/>
      <c r="BM71" s="265"/>
      <c r="BN71" s="265"/>
      <c r="BO71" s="265"/>
      <c r="BP71" s="265"/>
      <c r="BQ71" s="262">
        <v>65</v>
      </c>
      <c r="BR71" s="267"/>
      <c r="BS71" s="895"/>
      <c r="BT71" s="896"/>
      <c r="BU71" s="896"/>
      <c r="BV71" s="896"/>
      <c r="BW71" s="896"/>
      <c r="BX71" s="896"/>
      <c r="BY71" s="896"/>
      <c r="BZ71" s="896"/>
      <c r="CA71" s="896"/>
      <c r="CB71" s="896"/>
      <c r="CC71" s="896"/>
      <c r="CD71" s="896"/>
      <c r="CE71" s="896"/>
      <c r="CF71" s="896"/>
      <c r="CG71" s="897"/>
      <c r="CH71" s="898"/>
      <c r="CI71" s="899"/>
      <c r="CJ71" s="899"/>
      <c r="CK71" s="899"/>
      <c r="CL71" s="900"/>
      <c r="CM71" s="898"/>
      <c r="CN71" s="899"/>
      <c r="CO71" s="899"/>
      <c r="CP71" s="899"/>
      <c r="CQ71" s="900"/>
      <c r="CR71" s="898"/>
      <c r="CS71" s="899"/>
      <c r="CT71" s="899"/>
      <c r="CU71" s="899"/>
      <c r="CV71" s="900"/>
      <c r="CW71" s="898"/>
      <c r="CX71" s="899"/>
      <c r="CY71" s="899"/>
      <c r="CZ71" s="899"/>
      <c r="DA71" s="900"/>
      <c r="DB71" s="898"/>
      <c r="DC71" s="899"/>
      <c r="DD71" s="899"/>
      <c r="DE71" s="899"/>
      <c r="DF71" s="900"/>
      <c r="DG71" s="898"/>
      <c r="DH71" s="899"/>
      <c r="DI71" s="899"/>
      <c r="DJ71" s="899"/>
      <c r="DK71" s="900"/>
      <c r="DL71" s="898"/>
      <c r="DM71" s="899"/>
      <c r="DN71" s="899"/>
      <c r="DO71" s="899"/>
      <c r="DP71" s="900"/>
      <c r="DQ71" s="898"/>
      <c r="DR71" s="899"/>
      <c r="DS71" s="899"/>
      <c r="DT71" s="899"/>
      <c r="DU71" s="900"/>
      <c r="DV71" s="901"/>
      <c r="DW71" s="902"/>
      <c r="DX71" s="902"/>
      <c r="DY71" s="902"/>
      <c r="DZ71" s="903"/>
      <c r="EA71" s="246"/>
    </row>
    <row r="72" spans="1:131" s="247" customFormat="1" ht="26.25" customHeight="1">
      <c r="A72" s="261">
        <v>5</v>
      </c>
      <c r="B72" s="916" t="s">
        <v>593</v>
      </c>
      <c r="C72" s="917"/>
      <c r="D72" s="917"/>
      <c r="E72" s="917"/>
      <c r="F72" s="917"/>
      <c r="G72" s="917"/>
      <c r="H72" s="917"/>
      <c r="I72" s="917"/>
      <c r="J72" s="917"/>
      <c r="K72" s="917"/>
      <c r="L72" s="917"/>
      <c r="M72" s="917"/>
      <c r="N72" s="917"/>
      <c r="O72" s="917"/>
      <c r="P72" s="918"/>
      <c r="Q72" s="919">
        <v>14</v>
      </c>
      <c r="R72" s="872"/>
      <c r="S72" s="872"/>
      <c r="T72" s="872"/>
      <c r="U72" s="872"/>
      <c r="V72" s="872">
        <v>12</v>
      </c>
      <c r="W72" s="872"/>
      <c r="X72" s="872"/>
      <c r="Y72" s="872"/>
      <c r="Z72" s="872"/>
      <c r="AA72" s="872">
        <v>2</v>
      </c>
      <c r="AB72" s="872"/>
      <c r="AC72" s="872"/>
      <c r="AD72" s="872"/>
      <c r="AE72" s="872"/>
      <c r="AF72" s="872">
        <v>2</v>
      </c>
      <c r="AG72" s="872"/>
      <c r="AH72" s="872"/>
      <c r="AI72" s="872"/>
      <c r="AJ72" s="872"/>
      <c r="AK72" s="872" t="s">
        <v>521</v>
      </c>
      <c r="AL72" s="872"/>
      <c r="AM72" s="872"/>
      <c r="AN72" s="872"/>
      <c r="AO72" s="872"/>
      <c r="AP72" s="872" t="s">
        <v>521</v>
      </c>
      <c r="AQ72" s="872"/>
      <c r="AR72" s="872"/>
      <c r="AS72" s="872"/>
      <c r="AT72" s="872"/>
      <c r="AU72" s="872" t="s">
        <v>521</v>
      </c>
      <c r="AV72" s="872"/>
      <c r="AW72" s="872"/>
      <c r="AX72" s="872"/>
      <c r="AY72" s="872"/>
      <c r="AZ72" s="920"/>
      <c r="BA72" s="920"/>
      <c r="BB72" s="920"/>
      <c r="BC72" s="920"/>
      <c r="BD72" s="921"/>
      <c r="BE72" s="265"/>
      <c r="BF72" s="265"/>
      <c r="BG72" s="265"/>
      <c r="BH72" s="265"/>
      <c r="BI72" s="265"/>
      <c r="BJ72" s="265"/>
      <c r="BK72" s="265"/>
      <c r="BL72" s="265"/>
      <c r="BM72" s="265"/>
      <c r="BN72" s="265"/>
      <c r="BO72" s="265"/>
      <c r="BP72" s="265"/>
      <c r="BQ72" s="262">
        <v>66</v>
      </c>
      <c r="BR72" s="267"/>
      <c r="BS72" s="895"/>
      <c r="BT72" s="896"/>
      <c r="BU72" s="896"/>
      <c r="BV72" s="896"/>
      <c r="BW72" s="896"/>
      <c r="BX72" s="896"/>
      <c r="BY72" s="896"/>
      <c r="BZ72" s="896"/>
      <c r="CA72" s="896"/>
      <c r="CB72" s="896"/>
      <c r="CC72" s="896"/>
      <c r="CD72" s="896"/>
      <c r="CE72" s="896"/>
      <c r="CF72" s="896"/>
      <c r="CG72" s="897"/>
      <c r="CH72" s="898"/>
      <c r="CI72" s="899"/>
      <c r="CJ72" s="899"/>
      <c r="CK72" s="899"/>
      <c r="CL72" s="900"/>
      <c r="CM72" s="898"/>
      <c r="CN72" s="899"/>
      <c r="CO72" s="899"/>
      <c r="CP72" s="899"/>
      <c r="CQ72" s="900"/>
      <c r="CR72" s="898"/>
      <c r="CS72" s="899"/>
      <c r="CT72" s="899"/>
      <c r="CU72" s="899"/>
      <c r="CV72" s="900"/>
      <c r="CW72" s="898"/>
      <c r="CX72" s="899"/>
      <c r="CY72" s="899"/>
      <c r="CZ72" s="899"/>
      <c r="DA72" s="900"/>
      <c r="DB72" s="898"/>
      <c r="DC72" s="899"/>
      <c r="DD72" s="899"/>
      <c r="DE72" s="899"/>
      <c r="DF72" s="900"/>
      <c r="DG72" s="898"/>
      <c r="DH72" s="899"/>
      <c r="DI72" s="899"/>
      <c r="DJ72" s="899"/>
      <c r="DK72" s="900"/>
      <c r="DL72" s="898"/>
      <c r="DM72" s="899"/>
      <c r="DN72" s="899"/>
      <c r="DO72" s="899"/>
      <c r="DP72" s="900"/>
      <c r="DQ72" s="898"/>
      <c r="DR72" s="899"/>
      <c r="DS72" s="899"/>
      <c r="DT72" s="899"/>
      <c r="DU72" s="900"/>
      <c r="DV72" s="901"/>
      <c r="DW72" s="902"/>
      <c r="DX72" s="902"/>
      <c r="DY72" s="902"/>
      <c r="DZ72" s="903"/>
      <c r="EA72" s="246"/>
    </row>
    <row r="73" spans="1:131" s="247" customFormat="1" ht="26.25" customHeight="1">
      <c r="A73" s="261">
        <v>6</v>
      </c>
      <c r="B73" s="916" t="s">
        <v>594</v>
      </c>
      <c r="C73" s="917"/>
      <c r="D73" s="917"/>
      <c r="E73" s="917"/>
      <c r="F73" s="917"/>
      <c r="G73" s="917"/>
      <c r="H73" s="917"/>
      <c r="I73" s="917"/>
      <c r="J73" s="917"/>
      <c r="K73" s="917"/>
      <c r="L73" s="917"/>
      <c r="M73" s="917"/>
      <c r="N73" s="917"/>
      <c r="O73" s="917"/>
      <c r="P73" s="918"/>
      <c r="Q73" s="919">
        <v>1122</v>
      </c>
      <c r="R73" s="872"/>
      <c r="S73" s="872"/>
      <c r="T73" s="872"/>
      <c r="U73" s="872"/>
      <c r="V73" s="872">
        <v>1079</v>
      </c>
      <c r="W73" s="872"/>
      <c r="X73" s="872"/>
      <c r="Y73" s="872"/>
      <c r="Z73" s="872"/>
      <c r="AA73" s="872">
        <v>43</v>
      </c>
      <c r="AB73" s="872"/>
      <c r="AC73" s="872"/>
      <c r="AD73" s="872"/>
      <c r="AE73" s="872"/>
      <c r="AF73" s="872">
        <v>43</v>
      </c>
      <c r="AG73" s="872"/>
      <c r="AH73" s="872"/>
      <c r="AI73" s="872"/>
      <c r="AJ73" s="872"/>
      <c r="AK73" s="872">
        <v>560</v>
      </c>
      <c r="AL73" s="872"/>
      <c r="AM73" s="872"/>
      <c r="AN73" s="872"/>
      <c r="AO73" s="872"/>
      <c r="AP73" s="872" t="s">
        <v>521</v>
      </c>
      <c r="AQ73" s="872"/>
      <c r="AR73" s="872"/>
      <c r="AS73" s="872"/>
      <c r="AT73" s="872"/>
      <c r="AU73" s="872" t="s">
        <v>521</v>
      </c>
      <c r="AV73" s="872"/>
      <c r="AW73" s="872"/>
      <c r="AX73" s="872"/>
      <c r="AY73" s="872"/>
      <c r="AZ73" s="920"/>
      <c r="BA73" s="920"/>
      <c r="BB73" s="920"/>
      <c r="BC73" s="920"/>
      <c r="BD73" s="921"/>
      <c r="BE73" s="265"/>
      <c r="BF73" s="265"/>
      <c r="BG73" s="265"/>
      <c r="BH73" s="265"/>
      <c r="BI73" s="265"/>
      <c r="BJ73" s="265"/>
      <c r="BK73" s="265"/>
      <c r="BL73" s="265"/>
      <c r="BM73" s="265"/>
      <c r="BN73" s="265"/>
      <c r="BO73" s="265"/>
      <c r="BP73" s="265"/>
      <c r="BQ73" s="262">
        <v>67</v>
      </c>
      <c r="BR73" s="267"/>
      <c r="BS73" s="895"/>
      <c r="BT73" s="896"/>
      <c r="BU73" s="896"/>
      <c r="BV73" s="896"/>
      <c r="BW73" s="896"/>
      <c r="BX73" s="896"/>
      <c r="BY73" s="896"/>
      <c r="BZ73" s="896"/>
      <c r="CA73" s="896"/>
      <c r="CB73" s="896"/>
      <c r="CC73" s="896"/>
      <c r="CD73" s="896"/>
      <c r="CE73" s="896"/>
      <c r="CF73" s="896"/>
      <c r="CG73" s="897"/>
      <c r="CH73" s="898"/>
      <c r="CI73" s="899"/>
      <c r="CJ73" s="899"/>
      <c r="CK73" s="899"/>
      <c r="CL73" s="900"/>
      <c r="CM73" s="898"/>
      <c r="CN73" s="899"/>
      <c r="CO73" s="899"/>
      <c r="CP73" s="899"/>
      <c r="CQ73" s="900"/>
      <c r="CR73" s="898"/>
      <c r="CS73" s="899"/>
      <c r="CT73" s="899"/>
      <c r="CU73" s="899"/>
      <c r="CV73" s="900"/>
      <c r="CW73" s="898"/>
      <c r="CX73" s="899"/>
      <c r="CY73" s="899"/>
      <c r="CZ73" s="899"/>
      <c r="DA73" s="900"/>
      <c r="DB73" s="898"/>
      <c r="DC73" s="899"/>
      <c r="DD73" s="899"/>
      <c r="DE73" s="899"/>
      <c r="DF73" s="900"/>
      <c r="DG73" s="898"/>
      <c r="DH73" s="899"/>
      <c r="DI73" s="899"/>
      <c r="DJ73" s="899"/>
      <c r="DK73" s="900"/>
      <c r="DL73" s="898"/>
      <c r="DM73" s="899"/>
      <c r="DN73" s="899"/>
      <c r="DO73" s="899"/>
      <c r="DP73" s="900"/>
      <c r="DQ73" s="898"/>
      <c r="DR73" s="899"/>
      <c r="DS73" s="899"/>
      <c r="DT73" s="899"/>
      <c r="DU73" s="900"/>
      <c r="DV73" s="901"/>
      <c r="DW73" s="902"/>
      <c r="DX73" s="902"/>
      <c r="DY73" s="902"/>
      <c r="DZ73" s="903"/>
      <c r="EA73" s="246"/>
    </row>
    <row r="74" spans="1:131" s="247" customFormat="1" ht="26.25" customHeight="1">
      <c r="A74" s="261">
        <v>7</v>
      </c>
      <c r="B74" s="916" t="s">
        <v>595</v>
      </c>
      <c r="C74" s="917"/>
      <c r="D74" s="917"/>
      <c r="E74" s="917"/>
      <c r="F74" s="917"/>
      <c r="G74" s="917"/>
      <c r="H74" s="917"/>
      <c r="I74" s="917"/>
      <c r="J74" s="917"/>
      <c r="K74" s="917"/>
      <c r="L74" s="917"/>
      <c r="M74" s="917"/>
      <c r="N74" s="917"/>
      <c r="O74" s="917"/>
      <c r="P74" s="918"/>
      <c r="Q74" s="919">
        <v>1993</v>
      </c>
      <c r="R74" s="872"/>
      <c r="S74" s="872"/>
      <c r="T74" s="872"/>
      <c r="U74" s="872"/>
      <c r="V74" s="872">
        <v>1943</v>
      </c>
      <c r="W74" s="872"/>
      <c r="X74" s="872"/>
      <c r="Y74" s="872"/>
      <c r="Z74" s="872"/>
      <c r="AA74" s="872">
        <v>49</v>
      </c>
      <c r="AB74" s="872"/>
      <c r="AC74" s="872"/>
      <c r="AD74" s="872"/>
      <c r="AE74" s="872"/>
      <c r="AF74" s="872">
        <v>49</v>
      </c>
      <c r="AG74" s="872"/>
      <c r="AH74" s="872"/>
      <c r="AI74" s="872"/>
      <c r="AJ74" s="872"/>
      <c r="AK74" s="872">
        <v>6</v>
      </c>
      <c r="AL74" s="872"/>
      <c r="AM74" s="872"/>
      <c r="AN74" s="872"/>
      <c r="AO74" s="872"/>
      <c r="AP74" s="872">
        <v>1079</v>
      </c>
      <c r="AQ74" s="872"/>
      <c r="AR74" s="872"/>
      <c r="AS74" s="872"/>
      <c r="AT74" s="872"/>
      <c r="AU74" s="872">
        <v>119</v>
      </c>
      <c r="AV74" s="872"/>
      <c r="AW74" s="872"/>
      <c r="AX74" s="872"/>
      <c r="AY74" s="872"/>
      <c r="AZ74" s="920"/>
      <c r="BA74" s="920"/>
      <c r="BB74" s="920"/>
      <c r="BC74" s="920"/>
      <c r="BD74" s="921"/>
      <c r="BE74" s="265"/>
      <c r="BF74" s="265"/>
      <c r="BG74" s="265"/>
      <c r="BH74" s="265"/>
      <c r="BI74" s="265"/>
      <c r="BJ74" s="265"/>
      <c r="BK74" s="265"/>
      <c r="BL74" s="265"/>
      <c r="BM74" s="265"/>
      <c r="BN74" s="265"/>
      <c r="BO74" s="265"/>
      <c r="BP74" s="265"/>
      <c r="BQ74" s="262">
        <v>68</v>
      </c>
      <c r="BR74" s="267"/>
      <c r="BS74" s="895"/>
      <c r="BT74" s="896"/>
      <c r="BU74" s="896"/>
      <c r="BV74" s="896"/>
      <c r="BW74" s="896"/>
      <c r="BX74" s="896"/>
      <c r="BY74" s="896"/>
      <c r="BZ74" s="896"/>
      <c r="CA74" s="896"/>
      <c r="CB74" s="896"/>
      <c r="CC74" s="896"/>
      <c r="CD74" s="896"/>
      <c r="CE74" s="896"/>
      <c r="CF74" s="896"/>
      <c r="CG74" s="897"/>
      <c r="CH74" s="898"/>
      <c r="CI74" s="899"/>
      <c r="CJ74" s="899"/>
      <c r="CK74" s="899"/>
      <c r="CL74" s="900"/>
      <c r="CM74" s="898"/>
      <c r="CN74" s="899"/>
      <c r="CO74" s="899"/>
      <c r="CP74" s="899"/>
      <c r="CQ74" s="900"/>
      <c r="CR74" s="898"/>
      <c r="CS74" s="899"/>
      <c r="CT74" s="899"/>
      <c r="CU74" s="899"/>
      <c r="CV74" s="900"/>
      <c r="CW74" s="898"/>
      <c r="CX74" s="899"/>
      <c r="CY74" s="899"/>
      <c r="CZ74" s="899"/>
      <c r="DA74" s="900"/>
      <c r="DB74" s="898"/>
      <c r="DC74" s="899"/>
      <c r="DD74" s="899"/>
      <c r="DE74" s="899"/>
      <c r="DF74" s="900"/>
      <c r="DG74" s="898"/>
      <c r="DH74" s="899"/>
      <c r="DI74" s="899"/>
      <c r="DJ74" s="899"/>
      <c r="DK74" s="900"/>
      <c r="DL74" s="898"/>
      <c r="DM74" s="899"/>
      <c r="DN74" s="899"/>
      <c r="DO74" s="899"/>
      <c r="DP74" s="900"/>
      <c r="DQ74" s="898"/>
      <c r="DR74" s="899"/>
      <c r="DS74" s="899"/>
      <c r="DT74" s="899"/>
      <c r="DU74" s="900"/>
      <c r="DV74" s="901"/>
      <c r="DW74" s="902"/>
      <c r="DX74" s="902"/>
      <c r="DY74" s="902"/>
      <c r="DZ74" s="903"/>
      <c r="EA74" s="246"/>
    </row>
    <row r="75" spans="1:131" s="247" customFormat="1" ht="26.25" customHeight="1">
      <c r="A75" s="261">
        <v>8</v>
      </c>
      <c r="B75" s="916" t="s">
        <v>596</v>
      </c>
      <c r="C75" s="917"/>
      <c r="D75" s="917"/>
      <c r="E75" s="917"/>
      <c r="F75" s="917"/>
      <c r="G75" s="917"/>
      <c r="H75" s="917"/>
      <c r="I75" s="917"/>
      <c r="J75" s="917"/>
      <c r="K75" s="917"/>
      <c r="L75" s="917"/>
      <c r="M75" s="917"/>
      <c r="N75" s="917"/>
      <c r="O75" s="917"/>
      <c r="P75" s="918"/>
      <c r="Q75" s="922">
        <v>1158</v>
      </c>
      <c r="R75" s="923"/>
      <c r="S75" s="923"/>
      <c r="T75" s="923"/>
      <c r="U75" s="871"/>
      <c r="V75" s="924">
        <v>1073</v>
      </c>
      <c r="W75" s="923"/>
      <c r="X75" s="923"/>
      <c r="Y75" s="923"/>
      <c r="Z75" s="871"/>
      <c r="AA75" s="924">
        <v>85</v>
      </c>
      <c r="AB75" s="923"/>
      <c r="AC75" s="923"/>
      <c r="AD75" s="923"/>
      <c r="AE75" s="871"/>
      <c r="AF75" s="924">
        <v>85</v>
      </c>
      <c r="AG75" s="923"/>
      <c r="AH75" s="923"/>
      <c r="AI75" s="923"/>
      <c r="AJ75" s="871"/>
      <c r="AK75" s="924" t="s">
        <v>521</v>
      </c>
      <c r="AL75" s="923"/>
      <c r="AM75" s="923"/>
      <c r="AN75" s="923"/>
      <c r="AO75" s="871"/>
      <c r="AP75" s="924">
        <v>561</v>
      </c>
      <c r="AQ75" s="923"/>
      <c r="AR75" s="923"/>
      <c r="AS75" s="923"/>
      <c r="AT75" s="871"/>
      <c r="AU75" s="872" t="s">
        <v>521</v>
      </c>
      <c r="AV75" s="872"/>
      <c r="AW75" s="872"/>
      <c r="AX75" s="872"/>
      <c r="AY75" s="872"/>
      <c r="AZ75" s="920"/>
      <c r="BA75" s="920"/>
      <c r="BB75" s="920"/>
      <c r="BC75" s="920"/>
      <c r="BD75" s="921"/>
      <c r="BE75" s="265"/>
      <c r="BF75" s="265"/>
      <c r="BG75" s="265"/>
      <c r="BH75" s="265"/>
      <c r="BI75" s="265"/>
      <c r="BJ75" s="265"/>
      <c r="BK75" s="265"/>
      <c r="BL75" s="265"/>
      <c r="BM75" s="265"/>
      <c r="BN75" s="265"/>
      <c r="BO75" s="265"/>
      <c r="BP75" s="265"/>
      <c r="BQ75" s="262">
        <v>69</v>
      </c>
      <c r="BR75" s="267"/>
      <c r="BS75" s="895"/>
      <c r="BT75" s="896"/>
      <c r="BU75" s="896"/>
      <c r="BV75" s="896"/>
      <c r="BW75" s="896"/>
      <c r="BX75" s="896"/>
      <c r="BY75" s="896"/>
      <c r="BZ75" s="896"/>
      <c r="CA75" s="896"/>
      <c r="CB75" s="896"/>
      <c r="CC75" s="896"/>
      <c r="CD75" s="896"/>
      <c r="CE75" s="896"/>
      <c r="CF75" s="896"/>
      <c r="CG75" s="897"/>
      <c r="CH75" s="898"/>
      <c r="CI75" s="899"/>
      <c r="CJ75" s="899"/>
      <c r="CK75" s="899"/>
      <c r="CL75" s="900"/>
      <c r="CM75" s="898"/>
      <c r="CN75" s="899"/>
      <c r="CO75" s="899"/>
      <c r="CP75" s="899"/>
      <c r="CQ75" s="900"/>
      <c r="CR75" s="898"/>
      <c r="CS75" s="899"/>
      <c r="CT75" s="899"/>
      <c r="CU75" s="899"/>
      <c r="CV75" s="900"/>
      <c r="CW75" s="898"/>
      <c r="CX75" s="899"/>
      <c r="CY75" s="899"/>
      <c r="CZ75" s="899"/>
      <c r="DA75" s="900"/>
      <c r="DB75" s="898"/>
      <c r="DC75" s="899"/>
      <c r="DD75" s="899"/>
      <c r="DE75" s="899"/>
      <c r="DF75" s="900"/>
      <c r="DG75" s="898"/>
      <c r="DH75" s="899"/>
      <c r="DI75" s="899"/>
      <c r="DJ75" s="899"/>
      <c r="DK75" s="900"/>
      <c r="DL75" s="898"/>
      <c r="DM75" s="899"/>
      <c r="DN75" s="899"/>
      <c r="DO75" s="899"/>
      <c r="DP75" s="900"/>
      <c r="DQ75" s="898"/>
      <c r="DR75" s="899"/>
      <c r="DS75" s="899"/>
      <c r="DT75" s="899"/>
      <c r="DU75" s="900"/>
      <c r="DV75" s="901"/>
      <c r="DW75" s="902"/>
      <c r="DX75" s="902"/>
      <c r="DY75" s="902"/>
      <c r="DZ75" s="903"/>
      <c r="EA75" s="246"/>
    </row>
    <row r="76" spans="1:131" s="247" customFormat="1" ht="26.25" customHeight="1">
      <c r="A76" s="261">
        <v>9</v>
      </c>
      <c r="B76" s="916" t="s">
        <v>597</v>
      </c>
      <c r="C76" s="917"/>
      <c r="D76" s="917"/>
      <c r="E76" s="917"/>
      <c r="F76" s="917"/>
      <c r="G76" s="917"/>
      <c r="H76" s="917"/>
      <c r="I76" s="917"/>
      <c r="J76" s="917"/>
      <c r="K76" s="917"/>
      <c r="L76" s="917"/>
      <c r="M76" s="917"/>
      <c r="N76" s="917"/>
      <c r="O76" s="917"/>
      <c r="P76" s="918"/>
      <c r="Q76" s="922">
        <v>37</v>
      </c>
      <c r="R76" s="923"/>
      <c r="S76" s="923"/>
      <c r="T76" s="923"/>
      <c r="U76" s="871"/>
      <c r="V76" s="924">
        <v>1</v>
      </c>
      <c r="W76" s="923"/>
      <c r="X76" s="923"/>
      <c r="Y76" s="923"/>
      <c r="Z76" s="871"/>
      <c r="AA76" s="924">
        <v>37</v>
      </c>
      <c r="AB76" s="923"/>
      <c r="AC76" s="923"/>
      <c r="AD76" s="923"/>
      <c r="AE76" s="871"/>
      <c r="AF76" s="924">
        <v>37</v>
      </c>
      <c r="AG76" s="923"/>
      <c r="AH76" s="923"/>
      <c r="AI76" s="923"/>
      <c r="AJ76" s="871"/>
      <c r="AK76" s="924" t="s">
        <v>521</v>
      </c>
      <c r="AL76" s="923"/>
      <c r="AM76" s="923"/>
      <c r="AN76" s="923"/>
      <c r="AO76" s="871"/>
      <c r="AP76" s="924">
        <v>211</v>
      </c>
      <c r="AQ76" s="923"/>
      <c r="AR76" s="923"/>
      <c r="AS76" s="923"/>
      <c r="AT76" s="871"/>
      <c r="AU76" s="872" t="s">
        <v>521</v>
      </c>
      <c r="AV76" s="872"/>
      <c r="AW76" s="872"/>
      <c r="AX76" s="872"/>
      <c r="AY76" s="872"/>
      <c r="AZ76" s="920"/>
      <c r="BA76" s="920"/>
      <c r="BB76" s="920"/>
      <c r="BC76" s="920"/>
      <c r="BD76" s="921"/>
      <c r="BE76" s="265"/>
      <c r="BF76" s="265"/>
      <c r="BG76" s="265"/>
      <c r="BH76" s="265"/>
      <c r="BI76" s="265"/>
      <c r="BJ76" s="265"/>
      <c r="BK76" s="265"/>
      <c r="BL76" s="265"/>
      <c r="BM76" s="265"/>
      <c r="BN76" s="265"/>
      <c r="BO76" s="265"/>
      <c r="BP76" s="265"/>
      <c r="BQ76" s="262">
        <v>70</v>
      </c>
      <c r="BR76" s="267"/>
      <c r="BS76" s="895"/>
      <c r="BT76" s="896"/>
      <c r="BU76" s="896"/>
      <c r="BV76" s="896"/>
      <c r="BW76" s="896"/>
      <c r="BX76" s="896"/>
      <c r="BY76" s="896"/>
      <c r="BZ76" s="896"/>
      <c r="CA76" s="896"/>
      <c r="CB76" s="896"/>
      <c r="CC76" s="896"/>
      <c r="CD76" s="896"/>
      <c r="CE76" s="896"/>
      <c r="CF76" s="896"/>
      <c r="CG76" s="897"/>
      <c r="CH76" s="898"/>
      <c r="CI76" s="899"/>
      <c r="CJ76" s="899"/>
      <c r="CK76" s="899"/>
      <c r="CL76" s="900"/>
      <c r="CM76" s="898"/>
      <c r="CN76" s="899"/>
      <c r="CO76" s="899"/>
      <c r="CP76" s="899"/>
      <c r="CQ76" s="900"/>
      <c r="CR76" s="898"/>
      <c r="CS76" s="899"/>
      <c r="CT76" s="899"/>
      <c r="CU76" s="899"/>
      <c r="CV76" s="900"/>
      <c r="CW76" s="898"/>
      <c r="CX76" s="899"/>
      <c r="CY76" s="899"/>
      <c r="CZ76" s="899"/>
      <c r="DA76" s="900"/>
      <c r="DB76" s="898"/>
      <c r="DC76" s="899"/>
      <c r="DD76" s="899"/>
      <c r="DE76" s="899"/>
      <c r="DF76" s="900"/>
      <c r="DG76" s="898"/>
      <c r="DH76" s="899"/>
      <c r="DI76" s="899"/>
      <c r="DJ76" s="899"/>
      <c r="DK76" s="900"/>
      <c r="DL76" s="898"/>
      <c r="DM76" s="899"/>
      <c r="DN76" s="899"/>
      <c r="DO76" s="899"/>
      <c r="DP76" s="900"/>
      <c r="DQ76" s="898"/>
      <c r="DR76" s="899"/>
      <c r="DS76" s="899"/>
      <c r="DT76" s="899"/>
      <c r="DU76" s="900"/>
      <c r="DV76" s="901"/>
      <c r="DW76" s="902"/>
      <c r="DX76" s="902"/>
      <c r="DY76" s="902"/>
      <c r="DZ76" s="903"/>
      <c r="EA76" s="246"/>
    </row>
    <row r="77" spans="1:131" s="247" customFormat="1" ht="26.25" customHeight="1">
      <c r="A77" s="261">
        <v>10</v>
      </c>
      <c r="B77" s="916" t="s">
        <v>598</v>
      </c>
      <c r="C77" s="917"/>
      <c r="D77" s="917"/>
      <c r="E77" s="917"/>
      <c r="F77" s="917"/>
      <c r="G77" s="917"/>
      <c r="H77" s="917"/>
      <c r="I77" s="917"/>
      <c r="J77" s="917"/>
      <c r="K77" s="917"/>
      <c r="L77" s="917"/>
      <c r="M77" s="917"/>
      <c r="N77" s="917"/>
      <c r="O77" s="917"/>
      <c r="P77" s="918"/>
      <c r="Q77" s="922">
        <v>15</v>
      </c>
      <c r="R77" s="923"/>
      <c r="S77" s="923"/>
      <c r="T77" s="923"/>
      <c r="U77" s="871"/>
      <c r="V77" s="924">
        <v>12</v>
      </c>
      <c r="W77" s="923"/>
      <c r="X77" s="923"/>
      <c r="Y77" s="923"/>
      <c r="Z77" s="871"/>
      <c r="AA77" s="924">
        <v>2</v>
      </c>
      <c r="AB77" s="923"/>
      <c r="AC77" s="923"/>
      <c r="AD77" s="923"/>
      <c r="AE77" s="871"/>
      <c r="AF77" s="924">
        <v>2</v>
      </c>
      <c r="AG77" s="923"/>
      <c r="AH77" s="923"/>
      <c r="AI77" s="923"/>
      <c r="AJ77" s="871"/>
      <c r="AK77" s="924" t="s">
        <v>521</v>
      </c>
      <c r="AL77" s="923"/>
      <c r="AM77" s="923"/>
      <c r="AN77" s="923"/>
      <c r="AO77" s="871"/>
      <c r="AP77" s="924" t="s">
        <v>521</v>
      </c>
      <c r="AQ77" s="923"/>
      <c r="AR77" s="923"/>
      <c r="AS77" s="923"/>
      <c r="AT77" s="871"/>
      <c r="AU77" s="872" t="s">
        <v>521</v>
      </c>
      <c r="AV77" s="872"/>
      <c r="AW77" s="872"/>
      <c r="AX77" s="872"/>
      <c r="AY77" s="872"/>
      <c r="AZ77" s="920"/>
      <c r="BA77" s="920"/>
      <c r="BB77" s="920"/>
      <c r="BC77" s="920"/>
      <c r="BD77" s="921"/>
      <c r="BE77" s="265"/>
      <c r="BF77" s="265"/>
      <c r="BG77" s="265"/>
      <c r="BH77" s="265"/>
      <c r="BI77" s="265"/>
      <c r="BJ77" s="265"/>
      <c r="BK77" s="265"/>
      <c r="BL77" s="265"/>
      <c r="BM77" s="265"/>
      <c r="BN77" s="265"/>
      <c r="BO77" s="265"/>
      <c r="BP77" s="265"/>
      <c r="BQ77" s="262">
        <v>71</v>
      </c>
      <c r="BR77" s="267"/>
      <c r="BS77" s="895"/>
      <c r="BT77" s="896"/>
      <c r="BU77" s="896"/>
      <c r="BV77" s="896"/>
      <c r="BW77" s="896"/>
      <c r="BX77" s="896"/>
      <c r="BY77" s="896"/>
      <c r="BZ77" s="896"/>
      <c r="CA77" s="896"/>
      <c r="CB77" s="896"/>
      <c r="CC77" s="896"/>
      <c r="CD77" s="896"/>
      <c r="CE77" s="896"/>
      <c r="CF77" s="896"/>
      <c r="CG77" s="897"/>
      <c r="CH77" s="898"/>
      <c r="CI77" s="899"/>
      <c r="CJ77" s="899"/>
      <c r="CK77" s="899"/>
      <c r="CL77" s="900"/>
      <c r="CM77" s="898"/>
      <c r="CN77" s="899"/>
      <c r="CO77" s="899"/>
      <c r="CP77" s="899"/>
      <c r="CQ77" s="900"/>
      <c r="CR77" s="898"/>
      <c r="CS77" s="899"/>
      <c r="CT77" s="899"/>
      <c r="CU77" s="899"/>
      <c r="CV77" s="900"/>
      <c r="CW77" s="898"/>
      <c r="CX77" s="899"/>
      <c r="CY77" s="899"/>
      <c r="CZ77" s="899"/>
      <c r="DA77" s="900"/>
      <c r="DB77" s="898"/>
      <c r="DC77" s="899"/>
      <c r="DD77" s="899"/>
      <c r="DE77" s="899"/>
      <c r="DF77" s="900"/>
      <c r="DG77" s="898"/>
      <c r="DH77" s="899"/>
      <c r="DI77" s="899"/>
      <c r="DJ77" s="899"/>
      <c r="DK77" s="900"/>
      <c r="DL77" s="898"/>
      <c r="DM77" s="899"/>
      <c r="DN77" s="899"/>
      <c r="DO77" s="899"/>
      <c r="DP77" s="900"/>
      <c r="DQ77" s="898"/>
      <c r="DR77" s="899"/>
      <c r="DS77" s="899"/>
      <c r="DT77" s="899"/>
      <c r="DU77" s="900"/>
      <c r="DV77" s="901"/>
      <c r="DW77" s="902"/>
      <c r="DX77" s="902"/>
      <c r="DY77" s="902"/>
      <c r="DZ77" s="903"/>
      <c r="EA77" s="246"/>
    </row>
    <row r="78" spans="1:131" s="247" customFormat="1" ht="26.25" customHeight="1">
      <c r="A78" s="261">
        <v>11</v>
      </c>
      <c r="B78" s="916" t="s">
        <v>599</v>
      </c>
      <c r="C78" s="917"/>
      <c r="D78" s="917"/>
      <c r="E78" s="917"/>
      <c r="F78" s="917"/>
      <c r="G78" s="917"/>
      <c r="H78" s="917"/>
      <c r="I78" s="917"/>
      <c r="J78" s="917"/>
      <c r="K78" s="917"/>
      <c r="L78" s="917"/>
      <c r="M78" s="917"/>
      <c r="N78" s="917"/>
      <c r="O78" s="917"/>
      <c r="P78" s="918"/>
      <c r="Q78" s="919">
        <v>47</v>
      </c>
      <c r="R78" s="872"/>
      <c r="S78" s="872"/>
      <c r="T78" s="872"/>
      <c r="U78" s="872"/>
      <c r="V78" s="872">
        <v>39</v>
      </c>
      <c r="W78" s="872"/>
      <c r="X78" s="872"/>
      <c r="Y78" s="872"/>
      <c r="Z78" s="872"/>
      <c r="AA78" s="872">
        <v>8</v>
      </c>
      <c r="AB78" s="872"/>
      <c r="AC78" s="872"/>
      <c r="AD78" s="872"/>
      <c r="AE78" s="872"/>
      <c r="AF78" s="872">
        <v>8</v>
      </c>
      <c r="AG78" s="872"/>
      <c r="AH78" s="872"/>
      <c r="AI78" s="872"/>
      <c r="AJ78" s="872"/>
      <c r="AK78" s="872" t="s">
        <v>521</v>
      </c>
      <c r="AL78" s="872"/>
      <c r="AM78" s="872"/>
      <c r="AN78" s="872"/>
      <c r="AO78" s="872"/>
      <c r="AP78" s="872" t="s">
        <v>521</v>
      </c>
      <c r="AQ78" s="872"/>
      <c r="AR78" s="872"/>
      <c r="AS78" s="872"/>
      <c r="AT78" s="872"/>
      <c r="AU78" s="872" t="s">
        <v>521</v>
      </c>
      <c r="AV78" s="872"/>
      <c r="AW78" s="872"/>
      <c r="AX78" s="872"/>
      <c r="AY78" s="872"/>
      <c r="AZ78" s="920"/>
      <c r="BA78" s="920"/>
      <c r="BB78" s="920"/>
      <c r="BC78" s="920"/>
      <c r="BD78" s="921"/>
      <c r="BE78" s="265"/>
      <c r="BF78" s="265"/>
      <c r="BG78" s="265"/>
      <c r="BH78" s="265"/>
      <c r="BI78" s="265"/>
      <c r="BJ78" s="268"/>
      <c r="BK78" s="268"/>
      <c r="BL78" s="268"/>
      <c r="BM78" s="268"/>
      <c r="BN78" s="268"/>
      <c r="BO78" s="265"/>
      <c r="BP78" s="265"/>
      <c r="BQ78" s="262">
        <v>72</v>
      </c>
      <c r="BR78" s="267"/>
      <c r="BS78" s="895"/>
      <c r="BT78" s="896"/>
      <c r="BU78" s="896"/>
      <c r="BV78" s="896"/>
      <c r="BW78" s="896"/>
      <c r="BX78" s="896"/>
      <c r="BY78" s="896"/>
      <c r="BZ78" s="896"/>
      <c r="CA78" s="896"/>
      <c r="CB78" s="896"/>
      <c r="CC78" s="896"/>
      <c r="CD78" s="896"/>
      <c r="CE78" s="896"/>
      <c r="CF78" s="896"/>
      <c r="CG78" s="897"/>
      <c r="CH78" s="898"/>
      <c r="CI78" s="899"/>
      <c r="CJ78" s="899"/>
      <c r="CK78" s="899"/>
      <c r="CL78" s="900"/>
      <c r="CM78" s="898"/>
      <c r="CN78" s="899"/>
      <c r="CO78" s="899"/>
      <c r="CP78" s="899"/>
      <c r="CQ78" s="900"/>
      <c r="CR78" s="898"/>
      <c r="CS78" s="899"/>
      <c r="CT78" s="899"/>
      <c r="CU78" s="899"/>
      <c r="CV78" s="900"/>
      <c r="CW78" s="898"/>
      <c r="CX78" s="899"/>
      <c r="CY78" s="899"/>
      <c r="CZ78" s="899"/>
      <c r="DA78" s="900"/>
      <c r="DB78" s="898"/>
      <c r="DC78" s="899"/>
      <c r="DD78" s="899"/>
      <c r="DE78" s="899"/>
      <c r="DF78" s="900"/>
      <c r="DG78" s="898"/>
      <c r="DH78" s="899"/>
      <c r="DI78" s="899"/>
      <c r="DJ78" s="899"/>
      <c r="DK78" s="900"/>
      <c r="DL78" s="898"/>
      <c r="DM78" s="899"/>
      <c r="DN78" s="899"/>
      <c r="DO78" s="899"/>
      <c r="DP78" s="900"/>
      <c r="DQ78" s="898"/>
      <c r="DR78" s="899"/>
      <c r="DS78" s="899"/>
      <c r="DT78" s="899"/>
      <c r="DU78" s="900"/>
      <c r="DV78" s="901"/>
      <c r="DW78" s="902"/>
      <c r="DX78" s="902"/>
      <c r="DY78" s="902"/>
      <c r="DZ78" s="903"/>
      <c r="EA78" s="246"/>
    </row>
    <row r="79" spans="1:131" s="247" customFormat="1" ht="26.25" customHeight="1">
      <c r="A79" s="261">
        <v>12</v>
      </c>
      <c r="B79" s="916" t="s">
        <v>600</v>
      </c>
      <c r="C79" s="917"/>
      <c r="D79" s="917"/>
      <c r="E79" s="917"/>
      <c r="F79" s="917"/>
      <c r="G79" s="917"/>
      <c r="H79" s="917"/>
      <c r="I79" s="917"/>
      <c r="J79" s="917"/>
      <c r="K79" s="917"/>
      <c r="L79" s="917"/>
      <c r="M79" s="917"/>
      <c r="N79" s="917"/>
      <c r="O79" s="917"/>
      <c r="P79" s="918"/>
      <c r="Q79" s="919">
        <v>470</v>
      </c>
      <c r="R79" s="872"/>
      <c r="S79" s="872"/>
      <c r="T79" s="872"/>
      <c r="U79" s="872"/>
      <c r="V79" s="872">
        <v>454</v>
      </c>
      <c r="W79" s="872"/>
      <c r="X79" s="872"/>
      <c r="Y79" s="872"/>
      <c r="Z79" s="872"/>
      <c r="AA79" s="872">
        <v>16</v>
      </c>
      <c r="AB79" s="872"/>
      <c r="AC79" s="872"/>
      <c r="AD79" s="872"/>
      <c r="AE79" s="872"/>
      <c r="AF79" s="872">
        <v>16</v>
      </c>
      <c r="AG79" s="872"/>
      <c r="AH79" s="872"/>
      <c r="AI79" s="872"/>
      <c r="AJ79" s="872"/>
      <c r="AK79" s="872" t="s">
        <v>521</v>
      </c>
      <c r="AL79" s="872"/>
      <c r="AM79" s="872"/>
      <c r="AN79" s="872"/>
      <c r="AO79" s="872"/>
      <c r="AP79" s="872">
        <v>586</v>
      </c>
      <c r="AQ79" s="872"/>
      <c r="AR79" s="872"/>
      <c r="AS79" s="872"/>
      <c r="AT79" s="872"/>
      <c r="AU79" s="872">
        <v>73</v>
      </c>
      <c r="AV79" s="872"/>
      <c r="AW79" s="872"/>
      <c r="AX79" s="872"/>
      <c r="AY79" s="872"/>
      <c r="AZ79" s="920"/>
      <c r="BA79" s="920"/>
      <c r="BB79" s="920"/>
      <c r="BC79" s="920"/>
      <c r="BD79" s="921"/>
      <c r="BE79" s="265"/>
      <c r="BF79" s="265"/>
      <c r="BG79" s="265"/>
      <c r="BH79" s="265"/>
      <c r="BI79" s="265"/>
      <c r="BJ79" s="268"/>
      <c r="BK79" s="268"/>
      <c r="BL79" s="268"/>
      <c r="BM79" s="268"/>
      <c r="BN79" s="268"/>
      <c r="BO79" s="265"/>
      <c r="BP79" s="265"/>
      <c r="BQ79" s="262">
        <v>73</v>
      </c>
      <c r="BR79" s="267"/>
      <c r="BS79" s="895"/>
      <c r="BT79" s="896"/>
      <c r="BU79" s="896"/>
      <c r="BV79" s="896"/>
      <c r="BW79" s="896"/>
      <c r="BX79" s="896"/>
      <c r="BY79" s="896"/>
      <c r="BZ79" s="896"/>
      <c r="CA79" s="896"/>
      <c r="CB79" s="896"/>
      <c r="CC79" s="896"/>
      <c r="CD79" s="896"/>
      <c r="CE79" s="896"/>
      <c r="CF79" s="896"/>
      <c r="CG79" s="897"/>
      <c r="CH79" s="898"/>
      <c r="CI79" s="899"/>
      <c r="CJ79" s="899"/>
      <c r="CK79" s="899"/>
      <c r="CL79" s="900"/>
      <c r="CM79" s="898"/>
      <c r="CN79" s="899"/>
      <c r="CO79" s="899"/>
      <c r="CP79" s="899"/>
      <c r="CQ79" s="900"/>
      <c r="CR79" s="898"/>
      <c r="CS79" s="899"/>
      <c r="CT79" s="899"/>
      <c r="CU79" s="899"/>
      <c r="CV79" s="900"/>
      <c r="CW79" s="898"/>
      <c r="CX79" s="899"/>
      <c r="CY79" s="899"/>
      <c r="CZ79" s="899"/>
      <c r="DA79" s="900"/>
      <c r="DB79" s="898"/>
      <c r="DC79" s="899"/>
      <c r="DD79" s="899"/>
      <c r="DE79" s="899"/>
      <c r="DF79" s="900"/>
      <c r="DG79" s="898"/>
      <c r="DH79" s="899"/>
      <c r="DI79" s="899"/>
      <c r="DJ79" s="899"/>
      <c r="DK79" s="900"/>
      <c r="DL79" s="898"/>
      <c r="DM79" s="899"/>
      <c r="DN79" s="899"/>
      <c r="DO79" s="899"/>
      <c r="DP79" s="900"/>
      <c r="DQ79" s="898"/>
      <c r="DR79" s="899"/>
      <c r="DS79" s="899"/>
      <c r="DT79" s="899"/>
      <c r="DU79" s="900"/>
      <c r="DV79" s="901"/>
      <c r="DW79" s="902"/>
      <c r="DX79" s="902"/>
      <c r="DY79" s="902"/>
      <c r="DZ79" s="903"/>
      <c r="EA79" s="246"/>
    </row>
    <row r="80" spans="1:131" s="247" customFormat="1" ht="26.25" customHeight="1">
      <c r="A80" s="261">
        <v>13</v>
      </c>
      <c r="B80" s="916" t="s">
        <v>601</v>
      </c>
      <c r="C80" s="917"/>
      <c r="D80" s="917"/>
      <c r="E80" s="917"/>
      <c r="F80" s="917"/>
      <c r="G80" s="917"/>
      <c r="H80" s="917"/>
      <c r="I80" s="917"/>
      <c r="J80" s="917"/>
      <c r="K80" s="917"/>
      <c r="L80" s="917"/>
      <c r="M80" s="917"/>
      <c r="N80" s="917"/>
      <c r="O80" s="917"/>
      <c r="P80" s="918"/>
      <c r="Q80" s="919">
        <v>31</v>
      </c>
      <c r="R80" s="872"/>
      <c r="S80" s="872"/>
      <c r="T80" s="872"/>
      <c r="U80" s="872"/>
      <c r="V80" s="872">
        <v>22</v>
      </c>
      <c r="W80" s="872"/>
      <c r="X80" s="872"/>
      <c r="Y80" s="872"/>
      <c r="Z80" s="872"/>
      <c r="AA80" s="872">
        <v>10</v>
      </c>
      <c r="AB80" s="872"/>
      <c r="AC80" s="872"/>
      <c r="AD80" s="872"/>
      <c r="AE80" s="872"/>
      <c r="AF80" s="872">
        <v>10</v>
      </c>
      <c r="AG80" s="872"/>
      <c r="AH80" s="872"/>
      <c r="AI80" s="872"/>
      <c r="AJ80" s="872"/>
      <c r="AK80" s="872" t="s">
        <v>521</v>
      </c>
      <c r="AL80" s="872"/>
      <c r="AM80" s="872"/>
      <c r="AN80" s="872"/>
      <c r="AO80" s="872"/>
      <c r="AP80" s="872" t="s">
        <v>521</v>
      </c>
      <c r="AQ80" s="872"/>
      <c r="AR80" s="872"/>
      <c r="AS80" s="872"/>
      <c r="AT80" s="872"/>
      <c r="AU80" s="872" t="s">
        <v>521</v>
      </c>
      <c r="AV80" s="872"/>
      <c r="AW80" s="872"/>
      <c r="AX80" s="872"/>
      <c r="AY80" s="872"/>
      <c r="AZ80" s="920"/>
      <c r="BA80" s="920"/>
      <c r="BB80" s="920"/>
      <c r="BC80" s="920"/>
      <c r="BD80" s="921"/>
      <c r="BE80" s="265"/>
      <c r="BF80" s="265"/>
      <c r="BG80" s="265"/>
      <c r="BH80" s="265"/>
      <c r="BI80" s="265"/>
      <c r="BJ80" s="265"/>
      <c r="BK80" s="265"/>
      <c r="BL80" s="265"/>
      <c r="BM80" s="265"/>
      <c r="BN80" s="265"/>
      <c r="BO80" s="265"/>
      <c r="BP80" s="265"/>
      <c r="BQ80" s="262">
        <v>74</v>
      </c>
      <c r="BR80" s="267"/>
      <c r="BS80" s="895"/>
      <c r="BT80" s="896"/>
      <c r="BU80" s="896"/>
      <c r="BV80" s="896"/>
      <c r="BW80" s="896"/>
      <c r="BX80" s="896"/>
      <c r="BY80" s="896"/>
      <c r="BZ80" s="896"/>
      <c r="CA80" s="896"/>
      <c r="CB80" s="896"/>
      <c r="CC80" s="896"/>
      <c r="CD80" s="896"/>
      <c r="CE80" s="896"/>
      <c r="CF80" s="896"/>
      <c r="CG80" s="897"/>
      <c r="CH80" s="898"/>
      <c r="CI80" s="899"/>
      <c r="CJ80" s="899"/>
      <c r="CK80" s="899"/>
      <c r="CL80" s="900"/>
      <c r="CM80" s="898"/>
      <c r="CN80" s="899"/>
      <c r="CO80" s="899"/>
      <c r="CP80" s="899"/>
      <c r="CQ80" s="900"/>
      <c r="CR80" s="898"/>
      <c r="CS80" s="899"/>
      <c r="CT80" s="899"/>
      <c r="CU80" s="899"/>
      <c r="CV80" s="900"/>
      <c r="CW80" s="898"/>
      <c r="CX80" s="899"/>
      <c r="CY80" s="899"/>
      <c r="CZ80" s="899"/>
      <c r="DA80" s="900"/>
      <c r="DB80" s="898"/>
      <c r="DC80" s="899"/>
      <c r="DD80" s="899"/>
      <c r="DE80" s="899"/>
      <c r="DF80" s="900"/>
      <c r="DG80" s="898"/>
      <c r="DH80" s="899"/>
      <c r="DI80" s="899"/>
      <c r="DJ80" s="899"/>
      <c r="DK80" s="900"/>
      <c r="DL80" s="898"/>
      <c r="DM80" s="899"/>
      <c r="DN80" s="899"/>
      <c r="DO80" s="899"/>
      <c r="DP80" s="900"/>
      <c r="DQ80" s="898"/>
      <c r="DR80" s="899"/>
      <c r="DS80" s="899"/>
      <c r="DT80" s="899"/>
      <c r="DU80" s="900"/>
      <c r="DV80" s="901"/>
      <c r="DW80" s="902"/>
      <c r="DX80" s="902"/>
      <c r="DY80" s="902"/>
      <c r="DZ80" s="903"/>
      <c r="EA80" s="246"/>
    </row>
    <row r="81" spans="1:131" s="247" customFormat="1" ht="26.25" customHeight="1">
      <c r="A81" s="261">
        <v>14</v>
      </c>
      <c r="B81" s="916" t="s">
        <v>602</v>
      </c>
      <c r="C81" s="917"/>
      <c r="D81" s="917"/>
      <c r="E81" s="917"/>
      <c r="F81" s="917"/>
      <c r="G81" s="917"/>
      <c r="H81" s="917"/>
      <c r="I81" s="917"/>
      <c r="J81" s="917"/>
      <c r="K81" s="917"/>
      <c r="L81" s="917"/>
      <c r="M81" s="917"/>
      <c r="N81" s="917"/>
      <c r="O81" s="917"/>
      <c r="P81" s="918"/>
      <c r="Q81" s="919">
        <v>983</v>
      </c>
      <c r="R81" s="872"/>
      <c r="S81" s="872"/>
      <c r="T81" s="872"/>
      <c r="U81" s="872"/>
      <c r="V81" s="872">
        <v>777</v>
      </c>
      <c r="W81" s="872"/>
      <c r="X81" s="872"/>
      <c r="Y81" s="872"/>
      <c r="Z81" s="872"/>
      <c r="AA81" s="872">
        <v>206</v>
      </c>
      <c r="AB81" s="872"/>
      <c r="AC81" s="872"/>
      <c r="AD81" s="872"/>
      <c r="AE81" s="872"/>
      <c r="AF81" s="872">
        <v>206</v>
      </c>
      <c r="AG81" s="872"/>
      <c r="AH81" s="872"/>
      <c r="AI81" s="872"/>
      <c r="AJ81" s="872"/>
      <c r="AK81" s="872" t="s">
        <v>521</v>
      </c>
      <c r="AL81" s="872"/>
      <c r="AM81" s="872"/>
      <c r="AN81" s="872"/>
      <c r="AO81" s="872"/>
      <c r="AP81" s="872">
        <v>1852</v>
      </c>
      <c r="AQ81" s="872"/>
      <c r="AR81" s="872"/>
      <c r="AS81" s="872"/>
      <c r="AT81" s="872"/>
      <c r="AU81" s="872">
        <v>107</v>
      </c>
      <c r="AV81" s="872"/>
      <c r="AW81" s="872"/>
      <c r="AX81" s="872"/>
      <c r="AY81" s="872"/>
      <c r="AZ81" s="920"/>
      <c r="BA81" s="920"/>
      <c r="BB81" s="920"/>
      <c r="BC81" s="920"/>
      <c r="BD81" s="921"/>
      <c r="BE81" s="265"/>
      <c r="BF81" s="265"/>
      <c r="BG81" s="265"/>
      <c r="BH81" s="265"/>
      <c r="BI81" s="265"/>
      <c r="BJ81" s="265"/>
      <c r="BK81" s="265"/>
      <c r="BL81" s="265"/>
      <c r="BM81" s="265"/>
      <c r="BN81" s="265"/>
      <c r="BO81" s="265"/>
      <c r="BP81" s="265"/>
      <c r="BQ81" s="262">
        <v>75</v>
      </c>
      <c r="BR81" s="267"/>
      <c r="BS81" s="895"/>
      <c r="BT81" s="896"/>
      <c r="BU81" s="896"/>
      <c r="BV81" s="896"/>
      <c r="BW81" s="896"/>
      <c r="BX81" s="896"/>
      <c r="BY81" s="896"/>
      <c r="BZ81" s="896"/>
      <c r="CA81" s="896"/>
      <c r="CB81" s="896"/>
      <c r="CC81" s="896"/>
      <c r="CD81" s="896"/>
      <c r="CE81" s="896"/>
      <c r="CF81" s="896"/>
      <c r="CG81" s="897"/>
      <c r="CH81" s="898"/>
      <c r="CI81" s="899"/>
      <c r="CJ81" s="899"/>
      <c r="CK81" s="899"/>
      <c r="CL81" s="900"/>
      <c r="CM81" s="898"/>
      <c r="CN81" s="899"/>
      <c r="CO81" s="899"/>
      <c r="CP81" s="899"/>
      <c r="CQ81" s="900"/>
      <c r="CR81" s="898"/>
      <c r="CS81" s="899"/>
      <c r="CT81" s="899"/>
      <c r="CU81" s="899"/>
      <c r="CV81" s="900"/>
      <c r="CW81" s="898"/>
      <c r="CX81" s="899"/>
      <c r="CY81" s="899"/>
      <c r="CZ81" s="899"/>
      <c r="DA81" s="900"/>
      <c r="DB81" s="898"/>
      <c r="DC81" s="899"/>
      <c r="DD81" s="899"/>
      <c r="DE81" s="899"/>
      <c r="DF81" s="900"/>
      <c r="DG81" s="898"/>
      <c r="DH81" s="899"/>
      <c r="DI81" s="899"/>
      <c r="DJ81" s="899"/>
      <c r="DK81" s="900"/>
      <c r="DL81" s="898"/>
      <c r="DM81" s="899"/>
      <c r="DN81" s="899"/>
      <c r="DO81" s="899"/>
      <c r="DP81" s="900"/>
      <c r="DQ81" s="898"/>
      <c r="DR81" s="899"/>
      <c r="DS81" s="899"/>
      <c r="DT81" s="899"/>
      <c r="DU81" s="900"/>
      <c r="DV81" s="901"/>
      <c r="DW81" s="902"/>
      <c r="DX81" s="902"/>
      <c r="DY81" s="902"/>
      <c r="DZ81" s="903"/>
      <c r="EA81" s="246"/>
    </row>
    <row r="82" spans="1:131" s="247" customFormat="1" ht="26.25" customHeight="1">
      <c r="A82" s="261">
        <v>15</v>
      </c>
      <c r="B82" s="916" t="s">
        <v>603</v>
      </c>
      <c r="C82" s="917"/>
      <c r="D82" s="917"/>
      <c r="E82" s="917"/>
      <c r="F82" s="917"/>
      <c r="G82" s="917"/>
      <c r="H82" s="917"/>
      <c r="I82" s="917"/>
      <c r="J82" s="917"/>
      <c r="K82" s="917"/>
      <c r="L82" s="917"/>
      <c r="M82" s="917"/>
      <c r="N82" s="917"/>
      <c r="O82" s="917"/>
      <c r="P82" s="918"/>
      <c r="Q82" s="919">
        <v>688</v>
      </c>
      <c r="R82" s="872"/>
      <c r="S82" s="872"/>
      <c r="T82" s="872"/>
      <c r="U82" s="872"/>
      <c r="V82" s="872">
        <v>657</v>
      </c>
      <c r="W82" s="872"/>
      <c r="X82" s="872"/>
      <c r="Y82" s="872"/>
      <c r="Z82" s="872"/>
      <c r="AA82" s="872">
        <v>31</v>
      </c>
      <c r="AB82" s="872"/>
      <c r="AC82" s="872"/>
      <c r="AD82" s="872"/>
      <c r="AE82" s="872"/>
      <c r="AF82" s="872">
        <v>31</v>
      </c>
      <c r="AG82" s="872"/>
      <c r="AH82" s="872"/>
      <c r="AI82" s="872"/>
      <c r="AJ82" s="872"/>
      <c r="AK82" s="872" t="s">
        <v>521</v>
      </c>
      <c r="AL82" s="872"/>
      <c r="AM82" s="872"/>
      <c r="AN82" s="872"/>
      <c r="AO82" s="872"/>
      <c r="AP82" s="872">
        <v>14</v>
      </c>
      <c r="AQ82" s="872"/>
      <c r="AR82" s="872"/>
      <c r="AS82" s="872"/>
      <c r="AT82" s="872"/>
      <c r="AU82" s="872">
        <v>3</v>
      </c>
      <c r="AV82" s="872"/>
      <c r="AW82" s="872"/>
      <c r="AX82" s="872"/>
      <c r="AY82" s="872"/>
      <c r="AZ82" s="920"/>
      <c r="BA82" s="920"/>
      <c r="BB82" s="920"/>
      <c r="BC82" s="920"/>
      <c r="BD82" s="921"/>
      <c r="BE82" s="265"/>
      <c r="BF82" s="265"/>
      <c r="BG82" s="265"/>
      <c r="BH82" s="265"/>
      <c r="BI82" s="265"/>
      <c r="BJ82" s="265"/>
      <c r="BK82" s="265"/>
      <c r="BL82" s="265"/>
      <c r="BM82" s="265"/>
      <c r="BN82" s="265"/>
      <c r="BO82" s="265"/>
      <c r="BP82" s="265"/>
      <c r="BQ82" s="262">
        <v>76</v>
      </c>
      <c r="BR82" s="267"/>
      <c r="BS82" s="895"/>
      <c r="BT82" s="896"/>
      <c r="BU82" s="896"/>
      <c r="BV82" s="896"/>
      <c r="BW82" s="896"/>
      <c r="BX82" s="896"/>
      <c r="BY82" s="896"/>
      <c r="BZ82" s="896"/>
      <c r="CA82" s="896"/>
      <c r="CB82" s="896"/>
      <c r="CC82" s="896"/>
      <c r="CD82" s="896"/>
      <c r="CE82" s="896"/>
      <c r="CF82" s="896"/>
      <c r="CG82" s="897"/>
      <c r="CH82" s="898"/>
      <c r="CI82" s="899"/>
      <c r="CJ82" s="899"/>
      <c r="CK82" s="899"/>
      <c r="CL82" s="900"/>
      <c r="CM82" s="898"/>
      <c r="CN82" s="899"/>
      <c r="CO82" s="899"/>
      <c r="CP82" s="899"/>
      <c r="CQ82" s="900"/>
      <c r="CR82" s="898"/>
      <c r="CS82" s="899"/>
      <c r="CT82" s="899"/>
      <c r="CU82" s="899"/>
      <c r="CV82" s="900"/>
      <c r="CW82" s="898"/>
      <c r="CX82" s="899"/>
      <c r="CY82" s="899"/>
      <c r="CZ82" s="899"/>
      <c r="DA82" s="900"/>
      <c r="DB82" s="898"/>
      <c r="DC82" s="899"/>
      <c r="DD82" s="899"/>
      <c r="DE82" s="899"/>
      <c r="DF82" s="900"/>
      <c r="DG82" s="898"/>
      <c r="DH82" s="899"/>
      <c r="DI82" s="899"/>
      <c r="DJ82" s="899"/>
      <c r="DK82" s="900"/>
      <c r="DL82" s="898"/>
      <c r="DM82" s="899"/>
      <c r="DN82" s="899"/>
      <c r="DO82" s="899"/>
      <c r="DP82" s="900"/>
      <c r="DQ82" s="898"/>
      <c r="DR82" s="899"/>
      <c r="DS82" s="899"/>
      <c r="DT82" s="899"/>
      <c r="DU82" s="900"/>
      <c r="DV82" s="901"/>
      <c r="DW82" s="902"/>
      <c r="DX82" s="902"/>
      <c r="DY82" s="902"/>
      <c r="DZ82" s="903"/>
      <c r="EA82" s="246"/>
    </row>
    <row r="83" spans="1:131" s="247" customFormat="1" ht="26.25" customHeight="1">
      <c r="A83" s="261">
        <v>16</v>
      </c>
      <c r="B83" s="916" t="s">
        <v>604</v>
      </c>
      <c r="C83" s="917"/>
      <c r="D83" s="917"/>
      <c r="E83" s="917"/>
      <c r="F83" s="917"/>
      <c r="G83" s="917"/>
      <c r="H83" s="917"/>
      <c r="I83" s="917"/>
      <c r="J83" s="917"/>
      <c r="K83" s="917"/>
      <c r="L83" s="917"/>
      <c r="M83" s="917"/>
      <c r="N83" s="917"/>
      <c r="O83" s="917"/>
      <c r="P83" s="918"/>
      <c r="Q83" s="919">
        <v>1204</v>
      </c>
      <c r="R83" s="872"/>
      <c r="S83" s="872"/>
      <c r="T83" s="872"/>
      <c r="U83" s="872"/>
      <c r="V83" s="872">
        <v>1139</v>
      </c>
      <c r="W83" s="872"/>
      <c r="X83" s="872"/>
      <c r="Y83" s="872"/>
      <c r="Z83" s="872"/>
      <c r="AA83" s="872">
        <v>65</v>
      </c>
      <c r="AB83" s="872"/>
      <c r="AC83" s="872"/>
      <c r="AD83" s="872"/>
      <c r="AE83" s="872"/>
      <c r="AF83" s="872">
        <v>65</v>
      </c>
      <c r="AG83" s="872"/>
      <c r="AH83" s="872"/>
      <c r="AI83" s="872"/>
      <c r="AJ83" s="872"/>
      <c r="AK83" s="872" t="s">
        <v>521</v>
      </c>
      <c r="AL83" s="872"/>
      <c r="AM83" s="872"/>
      <c r="AN83" s="872"/>
      <c r="AO83" s="872"/>
      <c r="AP83" s="872" t="s">
        <v>521</v>
      </c>
      <c r="AQ83" s="872"/>
      <c r="AR83" s="872"/>
      <c r="AS83" s="872"/>
      <c r="AT83" s="872"/>
      <c r="AU83" s="872" t="s">
        <v>521</v>
      </c>
      <c r="AV83" s="872"/>
      <c r="AW83" s="872"/>
      <c r="AX83" s="872"/>
      <c r="AY83" s="872"/>
      <c r="AZ83" s="920"/>
      <c r="BA83" s="920"/>
      <c r="BB83" s="920"/>
      <c r="BC83" s="920"/>
      <c r="BD83" s="921"/>
      <c r="BE83" s="265"/>
      <c r="BF83" s="265"/>
      <c r="BG83" s="265"/>
      <c r="BH83" s="265"/>
      <c r="BI83" s="265"/>
      <c r="BJ83" s="265"/>
      <c r="BK83" s="265"/>
      <c r="BL83" s="265"/>
      <c r="BM83" s="265"/>
      <c r="BN83" s="265"/>
      <c r="BO83" s="265"/>
      <c r="BP83" s="265"/>
      <c r="BQ83" s="262">
        <v>77</v>
      </c>
      <c r="BR83" s="267"/>
      <c r="BS83" s="895"/>
      <c r="BT83" s="896"/>
      <c r="BU83" s="896"/>
      <c r="BV83" s="896"/>
      <c r="BW83" s="896"/>
      <c r="BX83" s="896"/>
      <c r="BY83" s="896"/>
      <c r="BZ83" s="896"/>
      <c r="CA83" s="896"/>
      <c r="CB83" s="896"/>
      <c r="CC83" s="896"/>
      <c r="CD83" s="896"/>
      <c r="CE83" s="896"/>
      <c r="CF83" s="896"/>
      <c r="CG83" s="897"/>
      <c r="CH83" s="898"/>
      <c r="CI83" s="899"/>
      <c r="CJ83" s="899"/>
      <c r="CK83" s="899"/>
      <c r="CL83" s="900"/>
      <c r="CM83" s="898"/>
      <c r="CN83" s="899"/>
      <c r="CO83" s="899"/>
      <c r="CP83" s="899"/>
      <c r="CQ83" s="900"/>
      <c r="CR83" s="898"/>
      <c r="CS83" s="899"/>
      <c r="CT83" s="899"/>
      <c r="CU83" s="899"/>
      <c r="CV83" s="900"/>
      <c r="CW83" s="898"/>
      <c r="CX83" s="899"/>
      <c r="CY83" s="899"/>
      <c r="CZ83" s="899"/>
      <c r="DA83" s="900"/>
      <c r="DB83" s="898"/>
      <c r="DC83" s="899"/>
      <c r="DD83" s="899"/>
      <c r="DE83" s="899"/>
      <c r="DF83" s="900"/>
      <c r="DG83" s="898"/>
      <c r="DH83" s="899"/>
      <c r="DI83" s="899"/>
      <c r="DJ83" s="899"/>
      <c r="DK83" s="900"/>
      <c r="DL83" s="898"/>
      <c r="DM83" s="899"/>
      <c r="DN83" s="899"/>
      <c r="DO83" s="899"/>
      <c r="DP83" s="900"/>
      <c r="DQ83" s="898"/>
      <c r="DR83" s="899"/>
      <c r="DS83" s="899"/>
      <c r="DT83" s="899"/>
      <c r="DU83" s="900"/>
      <c r="DV83" s="901"/>
      <c r="DW83" s="902"/>
      <c r="DX83" s="902"/>
      <c r="DY83" s="902"/>
      <c r="DZ83" s="903"/>
      <c r="EA83" s="246"/>
    </row>
    <row r="84" spans="1:131" s="247" customFormat="1" ht="26.25" customHeight="1">
      <c r="A84" s="261">
        <v>17</v>
      </c>
      <c r="B84" s="916" t="s">
        <v>605</v>
      </c>
      <c r="C84" s="917"/>
      <c r="D84" s="917"/>
      <c r="E84" s="917"/>
      <c r="F84" s="917"/>
      <c r="G84" s="917"/>
      <c r="H84" s="917"/>
      <c r="I84" s="917"/>
      <c r="J84" s="917"/>
      <c r="K84" s="917"/>
      <c r="L84" s="917"/>
      <c r="M84" s="917"/>
      <c r="N84" s="917"/>
      <c r="O84" s="917"/>
      <c r="P84" s="918"/>
      <c r="Q84" s="919">
        <v>271218</v>
      </c>
      <c r="R84" s="872"/>
      <c r="S84" s="872"/>
      <c r="T84" s="872"/>
      <c r="U84" s="872"/>
      <c r="V84" s="872">
        <v>266820</v>
      </c>
      <c r="W84" s="872"/>
      <c r="X84" s="872"/>
      <c r="Y84" s="872"/>
      <c r="Z84" s="872"/>
      <c r="AA84" s="872">
        <v>4398</v>
      </c>
      <c r="AB84" s="872"/>
      <c r="AC84" s="872"/>
      <c r="AD84" s="872"/>
      <c r="AE84" s="872"/>
      <c r="AF84" s="872">
        <v>4398</v>
      </c>
      <c r="AG84" s="872"/>
      <c r="AH84" s="872"/>
      <c r="AI84" s="872"/>
      <c r="AJ84" s="872"/>
      <c r="AK84" s="872">
        <v>1324</v>
      </c>
      <c r="AL84" s="872"/>
      <c r="AM84" s="872"/>
      <c r="AN84" s="872"/>
      <c r="AO84" s="872"/>
      <c r="AP84" s="872" t="s">
        <v>521</v>
      </c>
      <c r="AQ84" s="872"/>
      <c r="AR84" s="872"/>
      <c r="AS84" s="872"/>
      <c r="AT84" s="872"/>
      <c r="AU84" s="872" t="s">
        <v>521</v>
      </c>
      <c r="AV84" s="872"/>
      <c r="AW84" s="872"/>
      <c r="AX84" s="872"/>
      <c r="AY84" s="872"/>
      <c r="AZ84" s="920"/>
      <c r="BA84" s="920"/>
      <c r="BB84" s="920"/>
      <c r="BC84" s="920"/>
      <c r="BD84" s="921"/>
      <c r="BE84" s="265"/>
      <c r="BF84" s="265"/>
      <c r="BG84" s="265"/>
      <c r="BH84" s="265"/>
      <c r="BI84" s="265"/>
      <c r="BJ84" s="265"/>
      <c r="BK84" s="265"/>
      <c r="BL84" s="265"/>
      <c r="BM84" s="265"/>
      <c r="BN84" s="265"/>
      <c r="BO84" s="265"/>
      <c r="BP84" s="265"/>
      <c r="BQ84" s="262">
        <v>78</v>
      </c>
      <c r="BR84" s="267"/>
      <c r="BS84" s="895"/>
      <c r="BT84" s="896"/>
      <c r="BU84" s="896"/>
      <c r="BV84" s="896"/>
      <c r="BW84" s="896"/>
      <c r="BX84" s="896"/>
      <c r="BY84" s="896"/>
      <c r="BZ84" s="896"/>
      <c r="CA84" s="896"/>
      <c r="CB84" s="896"/>
      <c r="CC84" s="896"/>
      <c r="CD84" s="896"/>
      <c r="CE84" s="896"/>
      <c r="CF84" s="896"/>
      <c r="CG84" s="897"/>
      <c r="CH84" s="898"/>
      <c r="CI84" s="899"/>
      <c r="CJ84" s="899"/>
      <c r="CK84" s="899"/>
      <c r="CL84" s="900"/>
      <c r="CM84" s="898"/>
      <c r="CN84" s="899"/>
      <c r="CO84" s="899"/>
      <c r="CP84" s="899"/>
      <c r="CQ84" s="900"/>
      <c r="CR84" s="898"/>
      <c r="CS84" s="899"/>
      <c r="CT84" s="899"/>
      <c r="CU84" s="899"/>
      <c r="CV84" s="900"/>
      <c r="CW84" s="898"/>
      <c r="CX84" s="899"/>
      <c r="CY84" s="899"/>
      <c r="CZ84" s="899"/>
      <c r="DA84" s="900"/>
      <c r="DB84" s="898"/>
      <c r="DC84" s="899"/>
      <c r="DD84" s="899"/>
      <c r="DE84" s="899"/>
      <c r="DF84" s="900"/>
      <c r="DG84" s="898"/>
      <c r="DH84" s="899"/>
      <c r="DI84" s="899"/>
      <c r="DJ84" s="899"/>
      <c r="DK84" s="900"/>
      <c r="DL84" s="898"/>
      <c r="DM84" s="899"/>
      <c r="DN84" s="899"/>
      <c r="DO84" s="899"/>
      <c r="DP84" s="900"/>
      <c r="DQ84" s="898"/>
      <c r="DR84" s="899"/>
      <c r="DS84" s="899"/>
      <c r="DT84" s="899"/>
      <c r="DU84" s="900"/>
      <c r="DV84" s="901"/>
      <c r="DW84" s="902"/>
      <c r="DX84" s="902"/>
      <c r="DY84" s="902"/>
      <c r="DZ84" s="903"/>
      <c r="EA84" s="246"/>
    </row>
    <row r="85" spans="1:131" s="247" customFormat="1" ht="26.25" customHeight="1">
      <c r="A85" s="261">
        <v>18</v>
      </c>
      <c r="B85" s="916" t="s">
        <v>606</v>
      </c>
      <c r="C85" s="917"/>
      <c r="D85" s="917"/>
      <c r="E85" s="917"/>
      <c r="F85" s="917"/>
      <c r="G85" s="917"/>
      <c r="H85" s="917"/>
      <c r="I85" s="917"/>
      <c r="J85" s="917"/>
      <c r="K85" s="917"/>
      <c r="L85" s="917"/>
      <c r="M85" s="917"/>
      <c r="N85" s="917"/>
      <c r="O85" s="917"/>
      <c r="P85" s="918"/>
      <c r="Q85" s="919">
        <v>1035</v>
      </c>
      <c r="R85" s="872"/>
      <c r="S85" s="872"/>
      <c r="T85" s="872"/>
      <c r="U85" s="872"/>
      <c r="V85" s="872">
        <v>914</v>
      </c>
      <c r="W85" s="872"/>
      <c r="X85" s="872"/>
      <c r="Y85" s="872"/>
      <c r="Z85" s="872"/>
      <c r="AA85" s="872">
        <v>121</v>
      </c>
      <c r="AB85" s="872"/>
      <c r="AC85" s="872"/>
      <c r="AD85" s="872"/>
      <c r="AE85" s="872"/>
      <c r="AF85" s="872">
        <v>2082</v>
      </c>
      <c r="AG85" s="872"/>
      <c r="AH85" s="872"/>
      <c r="AI85" s="872"/>
      <c r="AJ85" s="872"/>
      <c r="AK85" s="872" t="s">
        <v>521</v>
      </c>
      <c r="AL85" s="872"/>
      <c r="AM85" s="872"/>
      <c r="AN85" s="872"/>
      <c r="AO85" s="872"/>
      <c r="AP85" s="872">
        <v>1419</v>
      </c>
      <c r="AQ85" s="872"/>
      <c r="AR85" s="872"/>
      <c r="AS85" s="872"/>
      <c r="AT85" s="872"/>
      <c r="AU85" s="872">
        <v>120</v>
      </c>
      <c r="AV85" s="872"/>
      <c r="AW85" s="872"/>
      <c r="AX85" s="872"/>
      <c r="AY85" s="872"/>
      <c r="AZ85" s="920"/>
      <c r="BA85" s="920"/>
      <c r="BB85" s="920"/>
      <c r="BC85" s="920"/>
      <c r="BD85" s="921"/>
      <c r="BE85" s="265"/>
      <c r="BF85" s="265"/>
      <c r="BG85" s="265"/>
      <c r="BH85" s="265"/>
      <c r="BI85" s="265"/>
      <c r="BJ85" s="265"/>
      <c r="BK85" s="265"/>
      <c r="BL85" s="265"/>
      <c r="BM85" s="265"/>
      <c r="BN85" s="265"/>
      <c r="BO85" s="265"/>
      <c r="BP85" s="265"/>
      <c r="BQ85" s="262">
        <v>79</v>
      </c>
      <c r="BR85" s="267"/>
      <c r="BS85" s="895"/>
      <c r="BT85" s="896"/>
      <c r="BU85" s="896"/>
      <c r="BV85" s="896"/>
      <c r="BW85" s="896"/>
      <c r="BX85" s="896"/>
      <c r="BY85" s="896"/>
      <c r="BZ85" s="896"/>
      <c r="CA85" s="896"/>
      <c r="CB85" s="896"/>
      <c r="CC85" s="896"/>
      <c r="CD85" s="896"/>
      <c r="CE85" s="896"/>
      <c r="CF85" s="896"/>
      <c r="CG85" s="897"/>
      <c r="CH85" s="898"/>
      <c r="CI85" s="899"/>
      <c r="CJ85" s="899"/>
      <c r="CK85" s="899"/>
      <c r="CL85" s="900"/>
      <c r="CM85" s="898"/>
      <c r="CN85" s="899"/>
      <c r="CO85" s="899"/>
      <c r="CP85" s="899"/>
      <c r="CQ85" s="900"/>
      <c r="CR85" s="898"/>
      <c r="CS85" s="899"/>
      <c r="CT85" s="899"/>
      <c r="CU85" s="899"/>
      <c r="CV85" s="900"/>
      <c r="CW85" s="898"/>
      <c r="CX85" s="899"/>
      <c r="CY85" s="899"/>
      <c r="CZ85" s="899"/>
      <c r="DA85" s="900"/>
      <c r="DB85" s="898"/>
      <c r="DC85" s="899"/>
      <c r="DD85" s="899"/>
      <c r="DE85" s="899"/>
      <c r="DF85" s="900"/>
      <c r="DG85" s="898"/>
      <c r="DH85" s="899"/>
      <c r="DI85" s="899"/>
      <c r="DJ85" s="899"/>
      <c r="DK85" s="900"/>
      <c r="DL85" s="898"/>
      <c r="DM85" s="899"/>
      <c r="DN85" s="899"/>
      <c r="DO85" s="899"/>
      <c r="DP85" s="900"/>
      <c r="DQ85" s="898"/>
      <c r="DR85" s="899"/>
      <c r="DS85" s="899"/>
      <c r="DT85" s="899"/>
      <c r="DU85" s="900"/>
      <c r="DV85" s="901"/>
      <c r="DW85" s="902"/>
      <c r="DX85" s="902"/>
      <c r="DY85" s="902"/>
      <c r="DZ85" s="903"/>
      <c r="EA85" s="246"/>
    </row>
    <row r="86" spans="1:131" s="247" customFormat="1" ht="26.25" customHeight="1">
      <c r="A86" s="261">
        <v>19</v>
      </c>
      <c r="B86" s="916"/>
      <c r="C86" s="917"/>
      <c r="D86" s="917"/>
      <c r="E86" s="917"/>
      <c r="F86" s="917"/>
      <c r="G86" s="917"/>
      <c r="H86" s="917"/>
      <c r="I86" s="917"/>
      <c r="J86" s="917"/>
      <c r="K86" s="917"/>
      <c r="L86" s="917"/>
      <c r="M86" s="917"/>
      <c r="N86" s="917"/>
      <c r="O86" s="917"/>
      <c r="P86" s="918"/>
      <c r="Q86" s="919"/>
      <c r="R86" s="872"/>
      <c r="S86" s="872"/>
      <c r="T86" s="872"/>
      <c r="U86" s="872"/>
      <c r="V86" s="872"/>
      <c r="W86" s="872"/>
      <c r="X86" s="872"/>
      <c r="Y86" s="872"/>
      <c r="Z86" s="872"/>
      <c r="AA86" s="872"/>
      <c r="AB86" s="872"/>
      <c r="AC86" s="872"/>
      <c r="AD86" s="872"/>
      <c r="AE86" s="872"/>
      <c r="AF86" s="872"/>
      <c r="AG86" s="872"/>
      <c r="AH86" s="872"/>
      <c r="AI86" s="872"/>
      <c r="AJ86" s="872"/>
      <c r="AK86" s="872"/>
      <c r="AL86" s="872"/>
      <c r="AM86" s="872"/>
      <c r="AN86" s="872"/>
      <c r="AO86" s="872"/>
      <c r="AP86" s="872"/>
      <c r="AQ86" s="872"/>
      <c r="AR86" s="872"/>
      <c r="AS86" s="872"/>
      <c r="AT86" s="872"/>
      <c r="AU86" s="872"/>
      <c r="AV86" s="872"/>
      <c r="AW86" s="872"/>
      <c r="AX86" s="872"/>
      <c r="AY86" s="872"/>
      <c r="AZ86" s="920"/>
      <c r="BA86" s="920"/>
      <c r="BB86" s="920"/>
      <c r="BC86" s="920"/>
      <c r="BD86" s="921"/>
      <c r="BE86" s="265"/>
      <c r="BF86" s="265"/>
      <c r="BG86" s="265"/>
      <c r="BH86" s="265"/>
      <c r="BI86" s="265"/>
      <c r="BJ86" s="265"/>
      <c r="BK86" s="265"/>
      <c r="BL86" s="265"/>
      <c r="BM86" s="265"/>
      <c r="BN86" s="265"/>
      <c r="BO86" s="265"/>
      <c r="BP86" s="265"/>
      <c r="BQ86" s="262">
        <v>80</v>
      </c>
      <c r="BR86" s="267"/>
      <c r="BS86" s="895"/>
      <c r="BT86" s="896"/>
      <c r="BU86" s="896"/>
      <c r="BV86" s="896"/>
      <c r="BW86" s="896"/>
      <c r="BX86" s="896"/>
      <c r="BY86" s="896"/>
      <c r="BZ86" s="896"/>
      <c r="CA86" s="896"/>
      <c r="CB86" s="896"/>
      <c r="CC86" s="896"/>
      <c r="CD86" s="896"/>
      <c r="CE86" s="896"/>
      <c r="CF86" s="896"/>
      <c r="CG86" s="897"/>
      <c r="CH86" s="898"/>
      <c r="CI86" s="899"/>
      <c r="CJ86" s="899"/>
      <c r="CK86" s="899"/>
      <c r="CL86" s="900"/>
      <c r="CM86" s="898"/>
      <c r="CN86" s="899"/>
      <c r="CO86" s="899"/>
      <c r="CP86" s="899"/>
      <c r="CQ86" s="900"/>
      <c r="CR86" s="898"/>
      <c r="CS86" s="899"/>
      <c r="CT86" s="899"/>
      <c r="CU86" s="899"/>
      <c r="CV86" s="900"/>
      <c r="CW86" s="898"/>
      <c r="CX86" s="899"/>
      <c r="CY86" s="899"/>
      <c r="CZ86" s="899"/>
      <c r="DA86" s="900"/>
      <c r="DB86" s="898"/>
      <c r="DC86" s="899"/>
      <c r="DD86" s="899"/>
      <c r="DE86" s="899"/>
      <c r="DF86" s="900"/>
      <c r="DG86" s="898"/>
      <c r="DH86" s="899"/>
      <c r="DI86" s="899"/>
      <c r="DJ86" s="899"/>
      <c r="DK86" s="900"/>
      <c r="DL86" s="898"/>
      <c r="DM86" s="899"/>
      <c r="DN86" s="899"/>
      <c r="DO86" s="899"/>
      <c r="DP86" s="900"/>
      <c r="DQ86" s="898"/>
      <c r="DR86" s="899"/>
      <c r="DS86" s="899"/>
      <c r="DT86" s="899"/>
      <c r="DU86" s="900"/>
      <c r="DV86" s="901"/>
      <c r="DW86" s="902"/>
      <c r="DX86" s="902"/>
      <c r="DY86" s="902"/>
      <c r="DZ86" s="903"/>
      <c r="EA86" s="246"/>
    </row>
    <row r="87" spans="1:131" s="247" customFormat="1" ht="26.25" customHeight="1">
      <c r="A87" s="269">
        <v>20</v>
      </c>
      <c r="B87" s="925"/>
      <c r="C87" s="926"/>
      <c r="D87" s="926"/>
      <c r="E87" s="926"/>
      <c r="F87" s="926"/>
      <c r="G87" s="926"/>
      <c r="H87" s="926"/>
      <c r="I87" s="926"/>
      <c r="J87" s="926"/>
      <c r="K87" s="926"/>
      <c r="L87" s="926"/>
      <c r="M87" s="926"/>
      <c r="N87" s="926"/>
      <c r="O87" s="926"/>
      <c r="P87" s="927"/>
      <c r="Q87" s="928"/>
      <c r="R87" s="929"/>
      <c r="S87" s="929"/>
      <c r="T87" s="929"/>
      <c r="U87" s="929"/>
      <c r="V87" s="929"/>
      <c r="W87" s="929"/>
      <c r="X87" s="929"/>
      <c r="Y87" s="929"/>
      <c r="Z87" s="929"/>
      <c r="AA87" s="929"/>
      <c r="AB87" s="929"/>
      <c r="AC87" s="929"/>
      <c r="AD87" s="929"/>
      <c r="AE87" s="929"/>
      <c r="AF87" s="929"/>
      <c r="AG87" s="929"/>
      <c r="AH87" s="929"/>
      <c r="AI87" s="929"/>
      <c r="AJ87" s="929"/>
      <c r="AK87" s="929"/>
      <c r="AL87" s="929"/>
      <c r="AM87" s="929"/>
      <c r="AN87" s="929"/>
      <c r="AO87" s="929"/>
      <c r="AP87" s="929"/>
      <c r="AQ87" s="929"/>
      <c r="AR87" s="929"/>
      <c r="AS87" s="929"/>
      <c r="AT87" s="929"/>
      <c r="AU87" s="929"/>
      <c r="AV87" s="929"/>
      <c r="AW87" s="929"/>
      <c r="AX87" s="929"/>
      <c r="AY87" s="929"/>
      <c r="AZ87" s="930"/>
      <c r="BA87" s="930"/>
      <c r="BB87" s="930"/>
      <c r="BC87" s="930"/>
      <c r="BD87" s="931"/>
      <c r="BE87" s="265"/>
      <c r="BF87" s="265"/>
      <c r="BG87" s="265"/>
      <c r="BH87" s="265"/>
      <c r="BI87" s="265"/>
      <c r="BJ87" s="265"/>
      <c r="BK87" s="265"/>
      <c r="BL87" s="265"/>
      <c r="BM87" s="265"/>
      <c r="BN87" s="265"/>
      <c r="BO87" s="265"/>
      <c r="BP87" s="265"/>
      <c r="BQ87" s="262">
        <v>81</v>
      </c>
      <c r="BR87" s="267"/>
      <c r="BS87" s="895"/>
      <c r="BT87" s="896"/>
      <c r="BU87" s="896"/>
      <c r="BV87" s="896"/>
      <c r="BW87" s="896"/>
      <c r="BX87" s="896"/>
      <c r="BY87" s="896"/>
      <c r="BZ87" s="896"/>
      <c r="CA87" s="896"/>
      <c r="CB87" s="896"/>
      <c r="CC87" s="896"/>
      <c r="CD87" s="896"/>
      <c r="CE87" s="896"/>
      <c r="CF87" s="896"/>
      <c r="CG87" s="897"/>
      <c r="CH87" s="898"/>
      <c r="CI87" s="899"/>
      <c r="CJ87" s="899"/>
      <c r="CK87" s="899"/>
      <c r="CL87" s="900"/>
      <c r="CM87" s="898"/>
      <c r="CN87" s="899"/>
      <c r="CO87" s="899"/>
      <c r="CP87" s="899"/>
      <c r="CQ87" s="900"/>
      <c r="CR87" s="898"/>
      <c r="CS87" s="899"/>
      <c r="CT87" s="899"/>
      <c r="CU87" s="899"/>
      <c r="CV87" s="900"/>
      <c r="CW87" s="898"/>
      <c r="CX87" s="899"/>
      <c r="CY87" s="899"/>
      <c r="CZ87" s="899"/>
      <c r="DA87" s="900"/>
      <c r="DB87" s="898"/>
      <c r="DC87" s="899"/>
      <c r="DD87" s="899"/>
      <c r="DE87" s="899"/>
      <c r="DF87" s="900"/>
      <c r="DG87" s="898"/>
      <c r="DH87" s="899"/>
      <c r="DI87" s="899"/>
      <c r="DJ87" s="899"/>
      <c r="DK87" s="900"/>
      <c r="DL87" s="898"/>
      <c r="DM87" s="899"/>
      <c r="DN87" s="899"/>
      <c r="DO87" s="899"/>
      <c r="DP87" s="900"/>
      <c r="DQ87" s="898"/>
      <c r="DR87" s="899"/>
      <c r="DS87" s="899"/>
      <c r="DT87" s="899"/>
      <c r="DU87" s="900"/>
      <c r="DV87" s="901"/>
      <c r="DW87" s="902"/>
      <c r="DX87" s="902"/>
      <c r="DY87" s="902"/>
      <c r="DZ87" s="903"/>
      <c r="EA87" s="246"/>
    </row>
    <row r="88" spans="1:131" s="247" customFormat="1" ht="26.25" customHeight="1" thickBot="1">
      <c r="A88" s="264" t="s">
        <v>386</v>
      </c>
      <c r="B88" s="839" t="s">
        <v>417</v>
      </c>
      <c r="C88" s="840"/>
      <c r="D88" s="840"/>
      <c r="E88" s="840"/>
      <c r="F88" s="840"/>
      <c r="G88" s="840"/>
      <c r="H88" s="840"/>
      <c r="I88" s="840"/>
      <c r="J88" s="840"/>
      <c r="K88" s="840"/>
      <c r="L88" s="840"/>
      <c r="M88" s="840"/>
      <c r="N88" s="840"/>
      <c r="O88" s="840"/>
      <c r="P88" s="841"/>
      <c r="Q88" s="882"/>
      <c r="R88" s="883"/>
      <c r="S88" s="883"/>
      <c r="T88" s="883"/>
      <c r="U88" s="883"/>
      <c r="V88" s="883"/>
      <c r="W88" s="883"/>
      <c r="X88" s="883"/>
      <c r="Y88" s="883"/>
      <c r="Z88" s="883"/>
      <c r="AA88" s="883"/>
      <c r="AB88" s="883"/>
      <c r="AC88" s="883"/>
      <c r="AD88" s="883"/>
      <c r="AE88" s="883"/>
      <c r="AF88" s="886">
        <f>+SUM(AF68:AJ85)</f>
        <v>7497</v>
      </c>
      <c r="AG88" s="886"/>
      <c r="AH88" s="886"/>
      <c r="AI88" s="886"/>
      <c r="AJ88" s="886"/>
      <c r="AK88" s="883"/>
      <c r="AL88" s="883"/>
      <c r="AM88" s="883"/>
      <c r="AN88" s="883"/>
      <c r="AO88" s="883"/>
      <c r="AP88" s="886">
        <f>SUM(AP68:AT85)</f>
        <v>5722</v>
      </c>
      <c r="AQ88" s="886"/>
      <c r="AR88" s="886"/>
      <c r="AS88" s="886"/>
      <c r="AT88" s="886"/>
      <c r="AU88" s="886">
        <f>SUM(AU68:AY85)</f>
        <v>422</v>
      </c>
      <c r="AV88" s="886"/>
      <c r="AW88" s="886"/>
      <c r="AX88" s="886"/>
      <c r="AY88" s="886"/>
      <c r="AZ88" s="893"/>
      <c r="BA88" s="893"/>
      <c r="BB88" s="893"/>
      <c r="BC88" s="893"/>
      <c r="BD88" s="894"/>
      <c r="BE88" s="265"/>
      <c r="BF88" s="265"/>
      <c r="BG88" s="265"/>
      <c r="BH88" s="265"/>
      <c r="BI88" s="265"/>
      <c r="BJ88" s="265"/>
      <c r="BK88" s="265"/>
      <c r="BL88" s="265"/>
      <c r="BM88" s="265"/>
      <c r="BN88" s="265"/>
      <c r="BO88" s="265"/>
      <c r="BP88" s="265"/>
      <c r="BQ88" s="262">
        <v>82</v>
      </c>
      <c r="BR88" s="267"/>
      <c r="BS88" s="895"/>
      <c r="BT88" s="896"/>
      <c r="BU88" s="896"/>
      <c r="BV88" s="896"/>
      <c r="BW88" s="896"/>
      <c r="BX88" s="896"/>
      <c r="BY88" s="896"/>
      <c r="BZ88" s="896"/>
      <c r="CA88" s="896"/>
      <c r="CB88" s="896"/>
      <c r="CC88" s="896"/>
      <c r="CD88" s="896"/>
      <c r="CE88" s="896"/>
      <c r="CF88" s="896"/>
      <c r="CG88" s="897"/>
      <c r="CH88" s="898"/>
      <c r="CI88" s="899"/>
      <c r="CJ88" s="899"/>
      <c r="CK88" s="899"/>
      <c r="CL88" s="900"/>
      <c r="CM88" s="898"/>
      <c r="CN88" s="899"/>
      <c r="CO88" s="899"/>
      <c r="CP88" s="899"/>
      <c r="CQ88" s="900"/>
      <c r="CR88" s="898"/>
      <c r="CS88" s="899"/>
      <c r="CT88" s="899"/>
      <c r="CU88" s="899"/>
      <c r="CV88" s="900"/>
      <c r="CW88" s="898"/>
      <c r="CX88" s="899"/>
      <c r="CY88" s="899"/>
      <c r="CZ88" s="899"/>
      <c r="DA88" s="900"/>
      <c r="DB88" s="898"/>
      <c r="DC88" s="899"/>
      <c r="DD88" s="899"/>
      <c r="DE88" s="899"/>
      <c r="DF88" s="900"/>
      <c r="DG88" s="898"/>
      <c r="DH88" s="899"/>
      <c r="DI88" s="899"/>
      <c r="DJ88" s="899"/>
      <c r="DK88" s="900"/>
      <c r="DL88" s="898"/>
      <c r="DM88" s="899"/>
      <c r="DN88" s="899"/>
      <c r="DO88" s="899"/>
      <c r="DP88" s="900"/>
      <c r="DQ88" s="898"/>
      <c r="DR88" s="899"/>
      <c r="DS88" s="899"/>
      <c r="DT88" s="899"/>
      <c r="DU88" s="900"/>
      <c r="DV88" s="901"/>
      <c r="DW88" s="902"/>
      <c r="DX88" s="902"/>
      <c r="DY88" s="902"/>
      <c r="DZ88" s="903"/>
      <c r="EA88" s="246"/>
    </row>
    <row r="89" spans="1:131" s="247" customFormat="1" ht="26.25" hidden="1" customHeight="1">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895"/>
      <c r="BT89" s="896"/>
      <c r="BU89" s="896"/>
      <c r="BV89" s="896"/>
      <c r="BW89" s="896"/>
      <c r="BX89" s="896"/>
      <c r="BY89" s="896"/>
      <c r="BZ89" s="896"/>
      <c r="CA89" s="896"/>
      <c r="CB89" s="896"/>
      <c r="CC89" s="896"/>
      <c r="CD89" s="896"/>
      <c r="CE89" s="896"/>
      <c r="CF89" s="896"/>
      <c r="CG89" s="897"/>
      <c r="CH89" s="898"/>
      <c r="CI89" s="899"/>
      <c r="CJ89" s="899"/>
      <c r="CK89" s="899"/>
      <c r="CL89" s="900"/>
      <c r="CM89" s="898"/>
      <c r="CN89" s="899"/>
      <c r="CO89" s="899"/>
      <c r="CP89" s="899"/>
      <c r="CQ89" s="900"/>
      <c r="CR89" s="898"/>
      <c r="CS89" s="899"/>
      <c r="CT89" s="899"/>
      <c r="CU89" s="899"/>
      <c r="CV89" s="900"/>
      <c r="CW89" s="898"/>
      <c r="CX89" s="899"/>
      <c r="CY89" s="899"/>
      <c r="CZ89" s="899"/>
      <c r="DA89" s="900"/>
      <c r="DB89" s="898"/>
      <c r="DC89" s="899"/>
      <c r="DD89" s="899"/>
      <c r="DE89" s="899"/>
      <c r="DF89" s="900"/>
      <c r="DG89" s="898"/>
      <c r="DH89" s="899"/>
      <c r="DI89" s="899"/>
      <c r="DJ89" s="899"/>
      <c r="DK89" s="900"/>
      <c r="DL89" s="898"/>
      <c r="DM89" s="899"/>
      <c r="DN89" s="899"/>
      <c r="DO89" s="899"/>
      <c r="DP89" s="900"/>
      <c r="DQ89" s="898"/>
      <c r="DR89" s="899"/>
      <c r="DS89" s="899"/>
      <c r="DT89" s="899"/>
      <c r="DU89" s="900"/>
      <c r="DV89" s="901"/>
      <c r="DW89" s="902"/>
      <c r="DX89" s="902"/>
      <c r="DY89" s="902"/>
      <c r="DZ89" s="903"/>
      <c r="EA89" s="246"/>
    </row>
    <row r="90" spans="1:131" s="247" customFormat="1" ht="26.25" hidden="1" customHeight="1">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895"/>
      <c r="BT90" s="896"/>
      <c r="BU90" s="896"/>
      <c r="BV90" s="896"/>
      <c r="BW90" s="896"/>
      <c r="BX90" s="896"/>
      <c r="BY90" s="896"/>
      <c r="BZ90" s="896"/>
      <c r="CA90" s="896"/>
      <c r="CB90" s="896"/>
      <c r="CC90" s="896"/>
      <c r="CD90" s="896"/>
      <c r="CE90" s="896"/>
      <c r="CF90" s="896"/>
      <c r="CG90" s="897"/>
      <c r="CH90" s="898"/>
      <c r="CI90" s="899"/>
      <c r="CJ90" s="899"/>
      <c r="CK90" s="899"/>
      <c r="CL90" s="900"/>
      <c r="CM90" s="898"/>
      <c r="CN90" s="899"/>
      <c r="CO90" s="899"/>
      <c r="CP90" s="899"/>
      <c r="CQ90" s="900"/>
      <c r="CR90" s="898"/>
      <c r="CS90" s="899"/>
      <c r="CT90" s="899"/>
      <c r="CU90" s="899"/>
      <c r="CV90" s="900"/>
      <c r="CW90" s="898"/>
      <c r="CX90" s="899"/>
      <c r="CY90" s="899"/>
      <c r="CZ90" s="899"/>
      <c r="DA90" s="900"/>
      <c r="DB90" s="898"/>
      <c r="DC90" s="899"/>
      <c r="DD90" s="899"/>
      <c r="DE90" s="899"/>
      <c r="DF90" s="900"/>
      <c r="DG90" s="898"/>
      <c r="DH90" s="899"/>
      <c r="DI90" s="899"/>
      <c r="DJ90" s="899"/>
      <c r="DK90" s="900"/>
      <c r="DL90" s="898"/>
      <c r="DM90" s="899"/>
      <c r="DN90" s="899"/>
      <c r="DO90" s="899"/>
      <c r="DP90" s="900"/>
      <c r="DQ90" s="898"/>
      <c r="DR90" s="899"/>
      <c r="DS90" s="899"/>
      <c r="DT90" s="899"/>
      <c r="DU90" s="900"/>
      <c r="DV90" s="901"/>
      <c r="DW90" s="902"/>
      <c r="DX90" s="902"/>
      <c r="DY90" s="902"/>
      <c r="DZ90" s="903"/>
      <c r="EA90" s="246"/>
    </row>
    <row r="91" spans="1:131" s="247" customFormat="1" ht="26.25" hidden="1" customHeight="1">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895"/>
      <c r="BT91" s="896"/>
      <c r="BU91" s="896"/>
      <c r="BV91" s="896"/>
      <c r="BW91" s="896"/>
      <c r="BX91" s="896"/>
      <c r="BY91" s="896"/>
      <c r="BZ91" s="896"/>
      <c r="CA91" s="896"/>
      <c r="CB91" s="896"/>
      <c r="CC91" s="896"/>
      <c r="CD91" s="896"/>
      <c r="CE91" s="896"/>
      <c r="CF91" s="896"/>
      <c r="CG91" s="897"/>
      <c r="CH91" s="898"/>
      <c r="CI91" s="899"/>
      <c r="CJ91" s="899"/>
      <c r="CK91" s="899"/>
      <c r="CL91" s="900"/>
      <c r="CM91" s="898"/>
      <c r="CN91" s="899"/>
      <c r="CO91" s="899"/>
      <c r="CP91" s="899"/>
      <c r="CQ91" s="900"/>
      <c r="CR91" s="898"/>
      <c r="CS91" s="899"/>
      <c r="CT91" s="899"/>
      <c r="CU91" s="899"/>
      <c r="CV91" s="900"/>
      <c r="CW91" s="898"/>
      <c r="CX91" s="899"/>
      <c r="CY91" s="899"/>
      <c r="CZ91" s="899"/>
      <c r="DA91" s="900"/>
      <c r="DB91" s="898"/>
      <c r="DC91" s="899"/>
      <c r="DD91" s="899"/>
      <c r="DE91" s="899"/>
      <c r="DF91" s="900"/>
      <c r="DG91" s="898"/>
      <c r="DH91" s="899"/>
      <c r="DI91" s="899"/>
      <c r="DJ91" s="899"/>
      <c r="DK91" s="900"/>
      <c r="DL91" s="898"/>
      <c r="DM91" s="899"/>
      <c r="DN91" s="899"/>
      <c r="DO91" s="899"/>
      <c r="DP91" s="900"/>
      <c r="DQ91" s="898"/>
      <c r="DR91" s="899"/>
      <c r="DS91" s="899"/>
      <c r="DT91" s="899"/>
      <c r="DU91" s="900"/>
      <c r="DV91" s="901"/>
      <c r="DW91" s="902"/>
      <c r="DX91" s="902"/>
      <c r="DY91" s="902"/>
      <c r="DZ91" s="903"/>
      <c r="EA91" s="246"/>
    </row>
    <row r="92" spans="1:131" s="247" customFormat="1" ht="26.25" hidden="1" customHeight="1">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895"/>
      <c r="BT92" s="896"/>
      <c r="BU92" s="896"/>
      <c r="BV92" s="896"/>
      <c r="BW92" s="896"/>
      <c r="BX92" s="896"/>
      <c r="BY92" s="896"/>
      <c r="BZ92" s="896"/>
      <c r="CA92" s="896"/>
      <c r="CB92" s="896"/>
      <c r="CC92" s="896"/>
      <c r="CD92" s="896"/>
      <c r="CE92" s="896"/>
      <c r="CF92" s="896"/>
      <c r="CG92" s="897"/>
      <c r="CH92" s="898"/>
      <c r="CI92" s="899"/>
      <c r="CJ92" s="899"/>
      <c r="CK92" s="899"/>
      <c r="CL92" s="900"/>
      <c r="CM92" s="898"/>
      <c r="CN92" s="899"/>
      <c r="CO92" s="899"/>
      <c r="CP92" s="899"/>
      <c r="CQ92" s="900"/>
      <c r="CR92" s="898"/>
      <c r="CS92" s="899"/>
      <c r="CT92" s="899"/>
      <c r="CU92" s="899"/>
      <c r="CV92" s="900"/>
      <c r="CW92" s="898"/>
      <c r="CX92" s="899"/>
      <c r="CY92" s="899"/>
      <c r="CZ92" s="899"/>
      <c r="DA92" s="900"/>
      <c r="DB92" s="898"/>
      <c r="DC92" s="899"/>
      <c r="DD92" s="899"/>
      <c r="DE92" s="899"/>
      <c r="DF92" s="900"/>
      <c r="DG92" s="898"/>
      <c r="DH92" s="899"/>
      <c r="DI92" s="899"/>
      <c r="DJ92" s="899"/>
      <c r="DK92" s="900"/>
      <c r="DL92" s="898"/>
      <c r="DM92" s="899"/>
      <c r="DN92" s="899"/>
      <c r="DO92" s="899"/>
      <c r="DP92" s="900"/>
      <c r="DQ92" s="898"/>
      <c r="DR92" s="899"/>
      <c r="DS92" s="899"/>
      <c r="DT92" s="899"/>
      <c r="DU92" s="900"/>
      <c r="DV92" s="901"/>
      <c r="DW92" s="902"/>
      <c r="DX92" s="902"/>
      <c r="DY92" s="902"/>
      <c r="DZ92" s="903"/>
      <c r="EA92" s="246"/>
    </row>
    <row r="93" spans="1:131" s="247" customFormat="1" ht="26.25" hidden="1" customHeight="1">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895"/>
      <c r="BT93" s="896"/>
      <c r="BU93" s="896"/>
      <c r="BV93" s="896"/>
      <c r="BW93" s="896"/>
      <c r="BX93" s="896"/>
      <c r="BY93" s="896"/>
      <c r="BZ93" s="896"/>
      <c r="CA93" s="896"/>
      <c r="CB93" s="896"/>
      <c r="CC93" s="896"/>
      <c r="CD93" s="896"/>
      <c r="CE93" s="896"/>
      <c r="CF93" s="896"/>
      <c r="CG93" s="897"/>
      <c r="CH93" s="898"/>
      <c r="CI93" s="899"/>
      <c r="CJ93" s="899"/>
      <c r="CK93" s="899"/>
      <c r="CL93" s="900"/>
      <c r="CM93" s="898"/>
      <c r="CN93" s="899"/>
      <c r="CO93" s="899"/>
      <c r="CP93" s="899"/>
      <c r="CQ93" s="900"/>
      <c r="CR93" s="898"/>
      <c r="CS93" s="899"/>
      <c r="CT93" s="899"/>
      <c r="CU93" s="899"/>
      <c r="CV93" s="900"/>
      <c r="CW93" s="898"/>
      <c r="CX93" s="899"/>
      <c r="CY93" s="899"/>
      <c r="CZ93" s="899"/>
      <c r="DA93" s="900"/>
      <c r="DB93" s="898"/>
      <c r="DC93" s="899"/>
      <c r="DD93" s="899"/>
      <c r="DE93" s="899"/>
      <c r="DF93" s="900"/>
      <c r="DG93" s="898"/>
      <c r="DH93" s="899"/>
      <c r="DI93" s="899"/>
      <c r="DJ93" s="899"/>
      <c r="DK93" s="900"/>
      <c r="DL93" s="898"/>
      <c r="DM93" s="899"/>
      <c r="DN93" s="899"/>
      <c r="DO93" s="899"/>
      <c r="DP93" s="900"/>
      <c r="DQ93" s="898"/>
      <c r="DR93" s="899"/>
      <c r="DS93" s="899"/>
      <c r="DT93" s="899"/>
      <c r="DU93" s="900"/>
      <c r="DV93" s="901"/>
      <c r="DW93" s="902"/>
      <c r="DX93" s="902"/>
      <c r="DY93" s="902"/>
      <c r="DZ93" s="903"/>
      <c r="EA93" s="246"/>
    </row>
    <row r="94" spans="1:131" s="247" customFormat="1" ht="26.25" hidden="1" customHeight="1">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895"/>
      <c r="BT94" s="896"/>
      <c r="BU94" s="896"/>
      <c r="BV94" s="896"/>
      <c r="BW94" s="896"/>
      <c r="BX94" s="896"/>
      <c r="BY94" s="896"/>
      <c r="BZ94" s="896"/>
      <c r="CA94" s="896"/>
      <c r="CB94" s="896"/>
      <c r="CC94" s="896"/>
      <c r="CD94" s="896"/>
      <c r="CE94" s="896"/>
      <c r="CF94" s="896"/>
      <c r="CG94" s="897"/>
      <c r="CH94" s="898"/>
      <c r="CI94" s="899"/>
      <c r="CJ94" s="899"/>
      <c r="CK94" s="899"/>
      <c r="CL94" s="900"/>
      <c r="CM94" s="898"/>
      <c r="CN94" s="899"/>
      <c r="CO94" s="899"/>
      <c r="CP94" s="899"/>
      <c r="CQ94" s="900"/>
      <c r="CR94" s="898"/>
      <c r="CS94" s="899"/>
      <c r="CT94" s="899"/>
      <c r="CU94" s="899"/>
      <c r="CV94" s="900"/>
      <c r="CW94" s="898"/>
      <c r="CX94" s="899"/>
      <c r="CY94" s="899"/>
      <c r="CZ94" s="899"/>
      <c r="DA94" s="900"/>
      <c r="DB94" s="898"/>
      <c r="DC94" s="899"/>
      <c r="DD94" s="899"/>
      <c r="DE94" s="899"/>
      <c r="DF94" s="900"/>
      <c r="DG94" s="898"/>
      <c r="DH94" s="899"/>
      <c r="DI94" s="899"/>
      <c r="DJ94" s="899"/>
      <c r="DK94" s="900"/>
      <c r="DL94" s="898"/>
      <c r="DM94" s="899"/>
      <c r="DN94" s="899"/>
      <c r="DO94" s="899"/>
      <c r="DP94" s="900"/>
      <c r="DQ94" s="898"/>
      <c r="DR94" s="899"/>
      <c r="DS94" s="899"/>
      <c r="DT94" s="899"/>
      <c r="DU94" s="900"/>
      <c r="DV94" s="901"/>
      <c r="DW94" s="902"/>
      <c r="DX94" s="902"/>
      <c r="DY94" s="902"/>
      <c r="DZ94" s="903"/>
      <c r="EA94" s="246"/>
    </row>
    <row r="95" spans="1:131" s="247" customFormat="1" ht="26.25" hidden="1" customHeight="1">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895"/>
      <c r="BT95" s="896"/>
      <c r="BU95" s="896"/>
      <c r="BV95" s="896"/>
      <c r="BW95" s="896"/>
      <c r="BX95" s="896"/>
      <c r="BY95" s="896"/>
      <c r="BZ95" s="896"/>
      <c r="CA95" s="896"/>
      <c r="CB95" s="896"/>
      <c r="CC95" s="896"/>
      <c r="CD95" s="896"/>
      <c r="CE95" s="896"/>
      <c r="CF95" s="896"/>
      <c r="CG95" s="897"/>
      <c r="CH95" s="898"/>
      <c r="CI95" s="899"/>
      <c r="CJ95" s="899"/>
      <c r="CK95" s="899"/>
      <c r="CL95" s="900"/>
      <c r="CM95" s="898"/>
      <c r="CN95" s="899"/>
      <c r="CO95" s="899"/>
      <c r="CP95" s="899"/>
      <c r="CQ95" s="900"/>
      <c r="CR95" s="898"/>
      <c r="CS95" s="899"/>
      <c r="CT95" s="899"/>
      <c r="CU95" s="899"/>
      <c r="CV95" s="900"/>
      <c r="CW95" s="898"/>
      <c r="CX95" s="899"/>
      <c r="CY95" s="899"/>
      <c r="CZ95" s="899"/>
      <c r="DA95" s="900"/>
      <c r="DB95" s="898"/>
      <c r="DC95" s="899"/>
      <c r="DD95" s="899"/>
      <c r="DE95" s="899"/>
      <c r="DF95" s="900"/>
      <c r="DG95" s="898"/>
      <c r="DH95" s="899"/>
      <c r="DI95" s="899"/>
      <c r="DJ95" s="899"/>
      <c r="DK95" s="900"/>
      <c r="DL95" s="898"/>
      <c r="DM95" s="899"/>
      <c r="DN95" s="899"/>
      <c r="DO95" s="899"/>
      <c r="DP95" s="900"/>
      <c r="DQ95" s="898"/>
      <c r="DR95" s="899"/>
      <c r="DS95" s="899"/>
      <c r="DT95" s="899"/>
      <c r="DU95" s="900"/>
      <c r="DV95" s="901"/>
      <c r="DW95" s="902"/>
      <c r="DX95" s="902"/>
      <c r="DY95" s="902"/>
      <c r="DZ95" s="903"/>
      <c r="EA95" s="246"/>
    </row>
    <row r="96" spans="1:131" s="247" customFormat="1" ht="26.25" hidden="1" customHeight="1">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895"/>
      <c r="BT96" s="896"/>
      <c r="BU96" s="896"/>
      <c r="BV96" s="896"/>
      <c r="BW96" s="896"/>
      <c r="BX96" s="896"/>
      <c r="BY96" s="896"/>
      <c r="BZ96" s="896"/>
      <c r="CA96" s="896"/>
      <c r="CB96" s="896"/>
      <c r="CC96" s="896"/>
      <c r="CD96" s="896"/>
      <c r="CE96" s="896"/>
      <c r="CF96" s="896"/>
      <c r="CG96" s="897"/>
      <c r="CH96" s="898"/>
      <c r="CI96" s="899"/>
      <c r="CJ96" s="899"/>
      <c r="CK96" s="899"/>
      <c r="CL96" s="900"/>
      <c r="CM96" s="898"/>
      <c r="CN96" s="899"/>
      <c r="CO96" s="899"/>
      <c r="CP96" s="899"/>
      <c r="CQ96" s="900"/>
      <c r="CR96" s="898"/>
      <c r="CS96" s="899"/>
      <c r="CT96" s="899"/>
      <c r="CU96" s="899"/>
      <c r="CV96" s="900"/>
      <c r="CW96" s="898"/>
      <c r="CX96" s="899"/>
      <c r="CY96" s="899"/>
      <c r="CZ96" s="899"/>
      <c r="DA96" s="900"/>
      <c r="DB96" s="898"/>
      <c r="DC96" s="899"/>
      <c r="DD96" s="899"/>
      <c r="DE96" s="899"/>
      <c r="DF96" s="900"/>
      <c r="DG96" s="898"/>
      <c r="DH96" s="899"/>
      <c r="DI96" s="899"/>
      <c r="DJ96" s="899"/>
      <c r="DK96" s="900"/>
      <c r="DL96" s="898"/>
      <c r="DM96" s="899"/>
      <c r="DN96" s="899"/>
      <c r="DO96" s="899"/>
      <c r="DP96" s="900"/>
      <c r="DQ96" s="898"/>
      <c r="DR96" s="899"/>
      <c r="DS96" s="899"/>
      <c r="DT96" s="899"/>
      <c r="DU96" s="900"/>
      <c r="DV96" s="901"/>
      <c r="DW96" s="902"/>
      <c r="DX96" s="902"/>
      <c r="DY96" s="902"/>
      <c r="DZ96" s="903"/>
      <c r="EA96" s="246"/>
    </row>
    <row r="97" spans="1:131" s="247" customFormat="1" ht="26.25" hidden="1" customHeight="1">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895"/>
      <c r="BT97" s="896"/>
      <c r="BU97" s="896"/>
      <c r="BV97" s="896"/>
      <c r="BW97" s="896"/>
      <c r="BX97" s="896"/>
      <c r="BY97" s="896"/>
      <c r="BZ97" s="896"/>
      <c r="CA97" s="896"/>
      <c r="CB97" s="896"/>
      <c r="CC97" s="896"/>
      <c r="CD97" s="896"/>
      <c r="CE97" s="896"/>
      <c r="CF97" s="896"/>
      <c r="CG97" s="897"/>
      <c r="CH97" s="898"/>
      <c r="CI97" s="899"/>
      <c r="CJ97" s="899"/>
      <c r="CK97" s="899"/>
      <c r="CL97" s="900"/>
      <c r="CM97" s="898"/>
      <c r="CN97" s="899"/>
      <c r="CO97" s="899"/>
      <c r="CP97" s="899"/>
      <c r="CQ97" s="900"/>
      <c r="CR97" s="898"/>
      <c r="CS97" s="899"/>
      <c r="CT97" s="899"/>
      <c r="CU97" s="899"/>
      <c r="CV97" s="900"/>
      <c r="CW97" s="898"/>
      <c r="CX97" s="899"/>
      <c r="CY97" s="899"/>
      <c r="CZ97" s="899"/>
      <c r="DA97" s="900"/>
      <c r="DB97" s="898"/>
      <c r="DC97" s="899"/>
      <c r="DD97" s="899"/>
      <c r="DE97" s="899"/>
      <c r="DF97" s="900"/>
      <c r="DG97" s="898"/>
      <c r="DH97" s="899"/>
      <c r="DI97" s="899"/>
      <c r="DJ97" s="899"/>
      <c r="DK97" s="900"/>
      <c r="DL97" s="898"/>
      <c r="DM97" s="899"/>
      <c r="DN97" s="899"/>
      <c r="DO97" s="899"/>
      <c r="DP97" s="900"/>
      <c r="DQ97" s="898"/>
      <c r="DR97" s="899"/>
      <c r="DS97" s="899"/>
      <c r="DT97" s="899"/>
      <c r="DU97" s="900"/>
      <c r="DV97" s="901"/>
      <c r="DW97" s="902"/>
      <c r="DX97" s="902"/>
      <c r="DY97" s="902"/>
      <c r="DZ97" s="903"/>
      <c r="EA97" s="246"/>
    </row>
    <row r="98" spans="1:131" s="247" customFormat="1" ht="26.25" hidden="1" customHeight="1">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895"/>
      <c r="BT98" s="896"/>
      <c r="BU98" s="896"/>
      <c r="BV98" s="896"/>
      <c r="BW98" s="896"/>
      <c r="BX98" s="896"/>
      <c r="BY98" s="896"/>
      <c r="BZ98" s="896"/>
      <c r="CA98" s="896"/>
      <c r="CB98" s="896"/>
      <c r="CC98" s="896"/>
      <c r="CD98" s="896"/>
      <c r="CE98" s="896"/>
      <c r="CF98" s="896"/>
      <c r="CG98" s="897"/>
      <c r="CH98" s="898"/>
      <c r="CI98" s="899"/>
      <c r="CJ98" s="899"/>
      <c r="CK98" s="899"/>
      <c r="CL98" s="900"/>
      <c r="CM98" s="898"/>
      <c r="CN98" s="899"/>
      <c r="CO98" s="899"/>
      <c r="CP98" s="899"/>
      <c r="CQ98" s="900"/>
      <c r="CR98" s="898"/>
      <c r="CS98" s="899"/>
      <c r="CT98" s="899"/>
      <c r="CU98" s="899"/>
      <c r="CV98" s="900"/>
      <c r="CW98" s="898"/>
      <c r="CX98" s="899"/>
      <c r="CY98" s="899"/>
      <c r="CZ98" s="899"/>
      <c r="DA98" s="900"/>
      <c r="DB98" s="898"/>
      <c r="DC98" s="899"/>
      <c r="DD98" s="899"/>
      <c r="DE98" s="899"/>
      <c r="DF98" s="900"/>
      <c r="DG98" s="898"/>
      <c r="DH98" s="899"/>
      <c r="DI98" s="899"/>
      <c r="DJ98" s="899"/>
      <c r="DK98" s="900"/>
      <c r="DL98" s="898"/>
      <c r="DM98" s="899"/>
      <c r="DN98" s="899"/>
      <c r="DO98" s="899"/>
      <c r="DP98" s="900"/>
      <c r="DQ98" s="898"/>
      <c r="DR98" s="899"/>
      <c r="DS98" s="899"/>
      <c r="DT98" s="899"/>
      <c r="DU98" s="900"/>
      <c r="DV98" s="901"/>
      <c r="DW98" s="902"/>
      <c r="DX98" s="902"/>
      <c r="DY98" s="902"/>
      <c r="DZ98" s="903"/>
      <c r="EA98" s="246"/>
    </row>
    <row r="99" spans="1:131" s="247" customFormat="1" ht="26.25" hidden="1" customHeight="1">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895"/>
      <c r="BT99" s="896"/>
      <c r="BU99" s="896"/>
      <c r="BV99" s="896"/>
      <c r="BW99" s="896"/>
      <c r="BX99" s="896"/>
      <c r="BY99" s="896"/>
      <c r="BZ99" s="896"/>
      <c r="CA99" s="896"/>
      <c r="CB99" s="896"/>
      <c r="CC99" s="896"/>
      <c r="CD99" s="896"/>
      <c r="CE99" s="896"/>
      <c r="CF99" s="896"/>
      <c r="CG99" s="897"/>
      <c r="CH99" s="898"/>
      <c r="CI99" s="899"/>
      <c r="CJ99" s="899"/>
      <c r="CK99" s="899"/>
      <c r="CL99" s="900"/>
      <c r="CM99" s="898"/>
      <c r="CN99" s="899"/>
      <c r="CO99" s="899"/>
      <c r="CP99" s="899"/>
      <c r="CQ99" s="900"/>
      <c r="CR99" s="898"/>
      <c r="CS99" s="899"/>
      <c r="CT99" s="899"/>
      <c r="CU99" s="899"/>
      <c r="CV99" s="900"/>
      <c r="CW99" s="898"/>
      <c r="CX99" s="899"/>
      <c r="CY99" s="899"/>
      <c r="CZ99" s="899"/>
      <c r="DA99" s="900"/>
      <c r="DB99" s="898"/>
      <c r="DC99" s="899"/>
      <c r="DD99" s="899"/>
      <c r="DE99" s="899"/>
      <c r="DF99" s="900"/>
      <c r="DG99" s="898"/>
      <c r="DH99" s="899"/>
      <c r="DI99" s="899"/>
      <c r="DJ99" s="899"/>
      <c r="DK99" s="900"/>
      <c r="DL99" s="898"/>
      <c r="DM99" s="899"/>
      <c r="DN99" s="899"/>
      <c r="DO99" s="899"/>
      <c r="DP99" s="900"/>
      <c r="DQ99" s="898"/>
      <c r="DR99" s="899"/>
      <c r="DS99" s="899"/>
      <c r="DT99" s="899"/>
      <c r="DU99" s="900"/>
      <c r="DV99" s="901"/>
      <c r="DW99" s="902"/>
      <c r="DX99" s="902"/>
      <c r="DY99" s="902"/>
      <c r="DZ99" s="903"/>
      <c r="EA99" s="246"/>
    </row>
    <row r="100" spans="1:131" s="247" customFormat="1" ht="26.25" hidden="1" customHeight="1">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895"/>
      <c r="BT100" s="896"/>
      <c r="BU100" s="896"/>
      <c r="BV100" s="896"/>
      <c r="BW100" s="896"/>
      <c r="BX100" s="896"/>
      <c r="BY100" s="896"/>
      <c r="BZ100" s="896"/>
      <c r="CA100" s="896"/>
      <c r="CB100" s="896"/>
      <c r="CC100" s="896"/>
      <c r="CD100" s="896"/>
      <c r="CE100" s="896"/>
      <c r="CF100" s="896"/>
      <c r="CG100" s="897"/>
      <c r="CH100" s="898"/>
      <c r="CI100" s="899"/>
      <c r="CJ100" s="899"/>
      <c r="CK100" s="899"/>
      <c r="CL100" s="900"/>
      <c r="CM100" s="898"/>
      <c r="CN100" s="899"/>
      <c r="CO100" s="899"/>
      <c r="CP100" s="899"/>
      <c r="CQ100" s="900"/>
      <c r="CR100" s="898"/>
      <c r="CS100" s="899"/>
      <c r="CT100" s="899"/>
      <c r="CU100" s="899"/>
      <c r="CV100" s="900"/>
      <c r="CW100" s="898"/>
      <c r="CX100" s="899"/>
      <c r="CY100" s="899"/>
      <c r="CZ100" s="899"/>
      <c r="DA100" s="900"/>
      <c r="DB100" s="898"/>
      <c r="DC100" s="899"/>
      <c r="DD100" s="899"/>
      <c r="DE100" s="899"/>
      <c r="DF100" s="900"/>
      <c r="DG100" s="898"/>
      <c r="DH100" s="899"/>
      <c r="DI100" s="899"/>
      <c r="DJ100" s="899"/>
      <c r="DK100" s="900"/>
      <c r="DL100" s="898"/>
      <c r="DM100" s="899"/>
      <c r="DN100" s="899"/>
      <c r="DO100" s="899"/>
      <c r="DP100" s="900"/>
      <c r="DQ100" s="898"/>
      <c r="DR100" s="899"/>
      <c r="DS100" s="899"/>
      <c r="DT100" s="899"/>
      <c r="DU100" s="900"/>
      <c r="DV100" s="901"/>
      <c r="DW100" s="902"/>
      <c r="DX100" s="902"/>
      <c r="DY100" s="902"/>
      <c r="DZ100" s="903"/>
      <c r="EA100" s="246"/>
    </row>
    <row r="101" spans="1:131" s="247" customFormat="1" ht="26.25" hidden="1" customHeight="1">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895"/>
      <c r="BT101" s="896"/>
      <c r="BU101" s="896"/>
      <c r="BV101" s="896"/>
      <c r="BW101" s="896"/>
      <c r="BX101" s="896"/>
      <c r="BY101" s="896"/>
      <c r="BZ101" s="896"/>
      <c r="CA101" s="896"/>
      <c r="CB101" s="896"/>
      <c r="CC101" s="896"/>
      <c r="CD101" s="896"/>
      <c r="CE101" s="896"/>
      <c r="CF101" s="896"/>
      <c r="CG101" s="897"/>
      <c r="CH101" s="898"/>
      <c r="CI101" s="899"/>
      <c r="CJ101" s="899"/>
      <c r="CK101" s="899"/>
      <c r="CL101" s="900"/>
      <c r="CM101" s="898"/>
      <c r="CN101" s="899"/>
      <c r="CO101" s="899"/>
      <c r="CP101" s="899"/>
      <c r="CQ101" s="900"/>
      <c r="CR101" s="898"/>
      <c r="CS101" s="899"/>
      <c r="CT101" s="899"/>
      <c r="CU101" s="899"/>
      <c r="CV101" s="900"/>
      <c r="CW101" s="898"/>
      <c r="CX101" s="899"/>
      <c r="CY101" s="899"/>
      <c r="CZ101" s="899"/>
      <c r="DA101" s="900"/>
      <c r="DB101" s="898"/>
      <c r="DC101" s="899"/>
      <c r="DD101" s="899"/>
      <c r="DE101" s="899"/>
      <c r="DF101" s="900"/>
      <c r="DG101" s="898"/>
      <c r="DH101" s="899"/>
      <c r="DI101" s="899"/>
      <c r="DJ101" s="899"/>
      <c r="DK101" s="900"/>
      <c r="DL101" s="898"/>
      <c r="DM101" s="899"/>
      <c r="DN101" s="899"/>
      <c r="DO101" s="899"/>
      <c r="DP101" s="900"/>
      <c r="DQ101" s="898"/>
      <c r="DR101" s="899"/>
      <c r="DS101" s="899"/>
      <c r="DT101" s="899"/>
      <c r="DU101" s="900"/>
      <c r="DV101" s="901"/>
      <c r="DW101" s="902"/>
      <c r="DX101" s="902"/>
      <c r="DY101" s="902"/>
      <c r="DZ101" s="903"/>
      <c r="EA101" s="246"/>
    </row>
    <row r="102" spans="1:131" s="247" customFormat="1" ht="26.25" customHeight="1" thickBot="1">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386</v>
      </c>
      <c r="BR102" s="839" t="s">
        <v>418</v>
      </c>
      <c r="BS102" s="840"/>
      <c r="BT102" s="840"/>
      <c r="BU102" s="840"/>
      <c r="BV102" s="840"/>
      <c r="BW102" s="840"/>
      <c r="BX102" s="840"/>
      <c r="BY102" s="840"/>
      <c r="BZ102" s="840"/>
      <c r="CA102" s="840"/>
      <c r="CB102" s="840"/>
      <c r="CC102" s="840"/>
      <c r="CD102" s="840"/>
      <c r="CE102" s="840"/>
      <c r="CF102" s="840"/>
      <c r="CG102" s="841"/>
      <c r="CH102" s="937"/>
      <c r="CI102" s="938"/>
      <c r="CJ102" s="938"/>
      <c r="CK102" s="938"/>
      <c r="CL102" s="939"/>
      <c r="CM102" s="937"/>
      <c r="CN102" s="938"/>
      <c r="CO102" s="938"/>
      <c r="CP102" s="938"/>
      <c r="CQ102" s="939"/>
      <c r="CR102" s="932">
        <f>+SUM(CR7:CV9)</f>
        <v>86</v>
      </c>
      <c r="CS102" s="890"/>
      <c r="CT102" s="890"/>
      <c r="CU102" s="890"/>
      <c r="CV102" s="933"/>
      <c r="CW102" s="932">
        <f>+SUM(CW7:DA9)</f>
        <v>36</v>
      </c>
      <c r="CX102" s="890"/>
      <c r="CY102" s="890"/>
      <c r="CZ102" s="890"/>
      <c r="DA102" s="933"/>
      <c r="DB102" s="932" t="s">
        <v>613</v>
      </c>
      <c r="DC102" s="890"/>
      <c r="DD102" s="890"/>
      <c r="DE102" s="890"/>
      <c r="DF102" s="933"/>
      <c r="DG102" s="932">
        <f>+SUM(DG7:DK9)</f>
        <v>8</v>
      </c>
      <c r="DH102" s="890"/>
      <c r="DI102" s="890"/>
      <c r="DJ102" s="890"/>
      <c r="DK102" s="933"/>
      <c r="DL102" s="932" t="s">
        <v>613</v>
      </c>
      <c r="DM102" s="890"/>
      <c r="DN102" s="890"/>
      <c r="DO102" s="890"/>
      <c r="DP102" s="933"/>
      <c r="DQ102" s="932" t="s">
        <v>613</v>
      </c>
      <c r="DR102" s="890"/>
      <c r="DS102" s="890"/>
      <c r="DT102" s="890"/>
      <c r="DU102" s="933"/>
      <c r="DV102" s="955"/>
      <c r="DW102" s="956"/>
      <c r="DX102" s="956"/>
      <c r="DY102" s="956"/>
      <c r="DZ102" s="957"/>
      <c r="EA102" s="246"/>
    </row>
    <row r="103" spans="1:131" s="247" customFormat="1" ht="26.25" customHeight="1">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58" t="s">
        <v>419</v>
      </c>
      <c r="BR103" s="958"/>
      <c r="BS103" s="958"/>
      <c r="BT103" s="958"/>
      <c r="BU103" s="958"/>
      <c r="BV103" s="958"/>
      <c r="BW103" s="958"/>
      <c r="BX103" s="958"/>
      <c r="BY103" s="958"/>
      <c r="BZ103" s="958"/>
      <c r="CA103" s="958"/>
      <c r="CB103" s="958"/>
      <c r="CC103" s="958"/>
      <c r="CD103" s="958"/>
      <c r="CE103" s="958"/>
      <c r="CF103" s="958"/>
      <c r="CG103" s="958"/>
      <c r="CH103" s="958"/>
      <c r="CI103" s="958"/>
      <c r="CJ103" s="958"/>
      <c r="CK103" s="958"/>
      <c r="CL103" s="958"/>
      <c r="CM103" s="958"/>
      <c r="CN103" s="958"/>
      <c r="CO103" s="958"/>
      <c r="CP103" s="958"/>
      <c r="CQ103" s="958"/>
      <c r="CR103" s="958"/>
      <c r="CS103" s="958"/>
      <c r="CT103" s="958"/>
      <c r="CU103" s="958"/>
      <c r="CV103" s="958"/>
      <c r="CW103" s="958"/>
      <c r="CX103" s="958"/>
      <c r="CY103" s="958"/>
      <c r="CZ103" s="958"/>
      <c r="DA103" s="958"/>
      <c r="DB103" s="958"/>
      <c r="DC103" s="958"/>
      <c r="DD103" s="958"/>
      <c r="DE103" s="958"/>
      <c r="DF103" s="958"/>
      <c r="DG103" s="958"/>
      <c r="DH103" s="958"/>
      <c r="DI103" s="958"/>
      <c r="DJ103" s="958"/>
      <c r="DK103" s="958"/>
      <c r="DL103" s="958"/>
      <c r="DM103" s="958"/>
      <c r="DN103" s="958"/>
      <c r="DO103" s="958"/>
      <c r="DP103" s="958"/>
      <c r="DQ103" s="958"/>
      <c r="DR103" s="958"/>
      <c r="DS103" s="958"/>
      <c r="DT103" s="958"/>
      <c r="DU103" s="958"/>
      <c r="DV103" s="958"/>
      <c r="DW103" s="958"/>
      <c r="DX103" s="958"/>
      <c r="DY103" s="958"/>
      <c r="DZ103" s="958"/>
      <c r="EA103" s="246"/>
    </row>
    <row r="104" spans="1:131" s="247" customFormat="1" ht="26.25" customHeight="1">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959" t="s">
        <v>420</v>
      </c>
      <c r="BR104" s="959"/>
      <c r="BS104" s="959"/>
      <c r="BT104" s="959"/>
      <c r="BU104" s="959"/>
      <c r="BV104" s="959"/>
      <c r="BW104" s="959"/>
      <c r="BX104" s="959"/>
      <c r="BY104" s="959"/>
      <c r="BZ104" s="959"/>
      <c r="CA104" s="959"/>
      <c r="CB104" s="959"/>
      <c r="CC104" s="959"/>
      <c r="CD104" s="959"/>
      <c r="CE104" s="959"/>
      <c r="CF104" s="959"/>
      <c r="CG104" s="959"/>
      <c r="CH104" s="959"/>
      <c r="CI104" s="959"/>
      <c r="CJ104" s="959"/>
      <c r="CK104" s="959"/>
      <c r="CL104" s="959"/>
      <c r="CM104" s="959"/>
      <c r="CN104" s="959"/>
      <c r="CO104" s="959"/>
      <c r="CP104" s="959"/>
      <c r="CQ104" s="959"/>
      <c r="CR104" s="959"/>
      <c r="CS104" s="959"/>
      <c r="CT104" s="959"/>
      <c r="CU104" s="959"/>
      <c r="CV104" s="959"/>
      <c r="CW104" s="959"/>
      <c r="CX104" s="959"/>
      <c r="CY104" s="959"/>
      <c r="CZ104" s="959"/>
      <c r="DA104" s="959"/>
      <c r="DB104" s="959"/>
      <c r="DC104" s="959"/>
      <c r="DD104" s="959"/>
      <c r="DE104" s="959"/>
      <c r="DF104" s="959"/>
      <c r="DG104" s="959"/>
      <c r="DH104" s="959"/>
      <c r="DI104" s="959"/>
      <c r="DJ104" s="959"/>
      <c r="DK104" s="959"/>
      <c r="DL104" s="959"/>
      <c r="DM104" s="959"/>
      <c r="DN104" s="959"/>
      <c r="DO104" s="959"/>
      <c r="DP104" s="959"/>
      <c r="DQ104" s="959"/>
      <c r="DR104" s="959"/>
      <c r="DS104" s="959"/>
      <c r="DT104" s="959"/>
      <c r="DU104" s="959"/>
      <c r="DV104" s="959"/>
      <c r="DW104" s="959"/>
      <c r="DX104" s="959"/>
      <c r="DY104" s="959"/>
      <c r="DZ104" s="959"/>
      <c r="EA104" s="246"/>
    </row>
    <row r="105" spans="1:131" s="247" customFormat="1" ht="11.25" customHeight="1">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c r="A107" s="275" t="s">
        <v>421</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422</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c r="A108" s="950" t="s">
        <v>423</v>
      </c>
      <c r="B108" s="951"/>
      <c r="C108" s="951"/>
      <c r="D108" s="951"/>
      <c r="E108" s="951"/>
      <c r="F108" s="951"/>
      <c r="G108" s="951"/>
      <c r="H108" s="951"/>
      <c r="I108" s="951"/>
      <c r="J108" s="951"/>
      <c r="K108" s="951"/>
      <c r="L108" s="951"/>
      <c r="M108" s="951"/>
      <c r="N108" s="951"/>
      <c r="O108" s="951"/>
      <c r="P108" s="951"/>
      <c r="Q108" s="951"/>
      <c r="R108" s="951"/>
      <c r="S108" s="951"/>
      <c r="T108" s="951"/>
      <c r="U108" s="951"/>
      <c r="V108" s="951"/>
      <c r="W108" s="951"/>
      <c r="X108" s="951"/>
      <c r="Y108" s="951"/>
      <c r="Z108" s="951"/>
      <c r="AA108" s="951"/>
      <c r="AB108" s="951"/>
      <c r="AC108" s="951"/>
      <c r="AD108" s="951"/>
      <c r="AE108" s="951"/>
      <c r="AF108" s="951"/>
      <c r="AG108" s="951"/>
      <c r="AH108" s="951"/>
      <c r="AI108" s="951"/>
      <c r="AJ108" s="951"/>
      <c r="AK108" s="951"/>
      <c r="AL108" s="951"/>
      <c r="AM108" s="951"/>
      <c r="AN108" s="951"/>
      <c r="AO108" s="951"/>
      <c r="AP108" s="951"/>
      <c r="AQ108" s="951"/>
      <c r="AR108" s="951"/>
      <c r="AS108" s="951"/>
      <c r="AT108" s="952"/>
      <c r="AU108" s="950" t="s">
        <v>424</v>
      </c>
      <c r="AV108" s="951"/>
      <c r="AW108" s="951"/>
      <c r="AX108" s="951"/>
      <c r="AY108" s="951"/>
      <c r="AZ108" s="951"/>
      <c r="BA108" s="951"/>
      <c r="BB108" s="951"/>
      <c r="BC108" s="951"/>
      <c r="BD108" s="951"/>
      <c r="BE108" s="951"/>
      <c r="BF108" s="951"/>
      <c r="BG108" s="951"/>
      <c r="BH108" s="951"/>
      <c r="BI108" s="951"/>
      <c r="BJ108" s="951"/>
      <c r="BK108" s="951"/>
      <c r="BL108" s="951"/>
      <c r="BM108" s="951"/>
      <c r="BN108" s="951"/>
      <c r="BO108" s="951"/>
      <c r="BP108" s="951"/>
      <c r="BQ108" s="951"/>
      <c r="BR108" s="951"/>
      <c r="BS108" s="951"/>
      <c r="BT108" s="951"/>
      <c r="BU108" s="951"/>
      <c r="BV108" s="951"/>
      <c r="BW108" s="951"/>
      <c r="BX108" s="951"/>
      <c r="BY108" s="951"/>
      <c r="BZ108" s="951"/>
      <c r="CA108" s="951"/>
      <c r="CB108" s="951"/>
      <c r="CC108" s="951"/>
      <c r="CD108" s="951"/>
      <c r="CE108" s="951"/>
      <c r="CF108" s="951"/>
      <c r="CG108" s="951"/>
      <c r="CH108" s="951"/>
      <c r="CI108" s="951"/>
      <c r="CJ108" s="951"/>
      <c r="CK108" s="951"/>
      <c r="CL108" s="951"/>
      <c r="CM108" s="951"/>
      <c r="CN108" s="951"/>
      <c r="CO108" s="951"/>
      <c r="CP108" s="951"/>
      <c r="CQ108" s="951"/>
      <c r="CR108" s="951"/>
      <c r="CS108" s="951"/>
      <c r="CT108" s="951"/>
      <c r="CU108" s="951"/>
      <c r="CV108" s="951"/>
      <c r="CW108" s="951"/>
      <c r="CX108" s="951"/>
      <c r="CY108" s="951"/>
      <c r="CZ108" s="951"/>
      <c r="DA108" s="951"/>
      <c r="DB108" s="951"/>
      <c r="DC108" s="951"/>
      <c r="DD108" s="951"/>
      <c r="DE108" s="951"/>
      <c r="DF108" s="951"/>
      <c r="DG108" s="951"/>
      <c r="DH108" s="951"/>
      <c r="DI108" s="951"/>
      <c r="DJ108" s="951"/>
      <c r="DK108" s="951"/>
      <c r="DL108" s="951"/>
      <c r="DM108" s="951"/>
      <c r="DN108" s="951"/>
      <c r="DO108" s="951"/>
      <c r="DP108" s="951"/>
      <c r="DQ108" s="951"/>
      <c r="DR108" s="951"/>
      <c r="DS108" s="951"/>
      <c r="DT108" s="951"/>
      <c r="DU108" s="951"/>
      <c r="DV108" s="951"/>
      <c r="DW108" s="951"/>
      <c r="DX108" s="951"/>
      <c r="DY108" s="951"/>
      <c r="DZ108" s="952"/>
    </row>
    <row r="109" spans="1:131" s="246" customFormat="1" ht="26.25" customHeight="1">
      <c r="A109" s="953" t="s">
        <v>425</v>
      </c>
      <c r="B109" s="941"/>
      <c r="C109" s="941"/>
      <c r="D109" s="941"/>
      <c r="E109" s="941"/>
      <c r="F109" s="941"/>
      <c r="G109" s="941"/>
      <c r="H109" s="941"/>
      <c r="I109" s="941"/>
      <c r="J109" s="941"/>
      <c r="K109" s="941"/>
      <c r="L109" s="941"/>
      <c r="M109" s="941"/>
      <c r="N109" s="941"/>
      <c r="O109" s="941"/>
      <c r="P109" s="941"/>
      <c r="Q109" s="941"/>
      <c r="R109" s="941"/>
      <c r="S109" s="941"/>
      <c r="T109" s="941"/>
      <c r="U109" s="941"/>
      <c r="V109" s="941"/>
      <c r="W109" s="941"/>
      <c r="X109" s="941"/>
      <c r="Y109" s="941"/>
      <c r="Z109" s="942"/>
      <c r="AA109" s="940" t="s">
        <v>426</v>
      </c>
      <c r="AB109" s="941"/>
      <c r="AC109" s="941"/>
      <c r="AD109" s="941"/>
      <c r="AE109" s="942"/>
      <c r="AF109" s="940" t="s">
        <v>305</v>
      </c>
      <c r="AG109" s="941"/>
      <c r="AH109" s="941"/>
      <c r="AI109" s="941"/>
      <c r="AJ109" s="942"/>
      <c r="AK109" s="940" t="s">
        <v>304</v>
      </c>
      <c r="AL109" s="941"/>
      <c r="AM109" s="941"/>
      <c r="AN109" s="941"/>
      <c r="AO109" s="942"/>
      <c r="AP109" s="940" t="s">
        <v>427</v>
      </c>
      <c r="AQ109" s="941"/>
      <c r="AR109" s="941"/>
      <c r="AS109" s="941"/>
      <c r="AT109" s="943"/>
      <c r="AU109" s="953" t="s">
        <v>425</v>
      </c>
      <c r="AV109" s="941"/>
      <c r="AW109" s="941"/>
      <c r="AX109" s="941"/>
      <c r="AY109" s="941"/>
      <c r="AZ109" s="941"/>
      <c r="BA109" s="941"/>
      <c r="BB109" s="941"/>
      <c r="BC109" s="941"/>
      <c r="BD109" s="941"/>
      <c r="BE109" s="941"/>
      <c r="BF109" s="941"/>
      <c r="BG109" s="941"/>
      <c r="BH109" s="941"/>
      <c r="BI109" s="941"/>
      <c r="BJ109" s="941"/>
      <c r="BK109" s="941"/>
      <c r="BL109" s="941"/>
      <c r="BM109" s="941"/>
      <c r="BN109" s="941"/>
      <c r="BO109" s="941"/>
      <c r="BP109" s="942"/>
      <c r="BQ109" s="940" t="s">
        <v>426</v>
      </c>
      <c r="BR109" s="941"/>
      <c r="BS109" s="941"/>
      <c r="BT109" s="941"/>
      <c r="BU109" s="942"/>
      <c r="BV109" s="940" t="s">
        <v>305</v>
      </c>
      <c r="BW109" s="941"/>
      <c r="BX109" s="941"/>
      <c r="BY109" s="941"/>
      <c r="BZ109" s="942"/>
      <c r="CA109" s="940" t="s">
        <v>304</v>
      </c>
      <c r="CB109" s="941"/>
      <c r="CC109" s="941"/>
      <c r="CD109" s="941"/>
      <c r="CE109" s="942"/>
      <c r="CF109" s="954" t="s">
        <v>427</v>
      </c>
      <c r="CG109" s="954"/>
      <c r="CH109" s="954"/>
      <c r="CI109" s="954"/>
      <c r="CJ109" s="954"/>
      <c r="CK109" s="940" t="s">
        <v>428</v>
      </c>
      <c r="CL109" s="941"/>
      <c r="CM109" s="941"/>
      <c r="CN109" s="941"/>
      <c r="CO109" s="941"/>
      <c r="CP109" s="941"/>
      <c r="CQ109" s="941"/>
      <c r="CR109" s="941"/>
      <c r="CS109" s="941"/>
      <c r="CT109" s="941"/>
      <c r="CU109" s="941"/>
      <c r="CV109" s="941"/>
      <c r="CW109" s="941"/>
      <c r="CX109" s="941"/>
      <c r="CY109" s="941"/>
      <c r="CZ109" s="941"/>
      <c r="DA109" s="941"/>
      <c r="DB109" s="941"/>
      <c r="DC109" s="941"/>
      <c r="DD109" s="941"/>
      <c r="DE109" s="941"/>
      <c r="DF109" s="942"/>
      <c r="DG109" s="940" t="s">
        <v>426</v>
      </c>
      <c r="DH109" s="941"/>
      <c r="DI109" s="941"/>
      <c r="DJ109" s="941"/>
      <c r="DK109" s="942"/>
      <c r="DL109" s="940" t="s">
        <v>305</v>
      </c>
      <c r="DM109" s="941"/>
      <c r="DN109" s="941"/>
      <c r="DO109" s="941"/>
      <c r="DP109" s="942"/>
      <c r="DQ109" s="940" t="s">
        <v>304</v>
      </c>
      <c r="DR109" s="941"/>
      <c r="DS109" s="941"/>
      <c r="DT109" s="941"/>
      <c r="DU109" s="942"/>
      <c r="DV109" s="940" t="s">
        <v>427</v>
      </c>
      <c r="DW109" s="941"/>
      <c r="DX109" s="941"/>
      <c r="DY109" s="941"/>
      <c r="DZ109" s="943"/>
    </row>
    <row r="110" spans="1:131" s="246" customFormat="1" ht="26.25" customHeight="1">
      <c r="A110" s="965" t="s">
        <v>429</v>
      </c>
      <c r="B110" s="961"/>
      <c r="C110" s="961"/>
      <c r="D110" s="961"/>
      <c r="E110" s="961"/>
      <c r="F110" s="961"/>
      <c r="G110" s="961"/>
      <c r="H110" s="961"/>
      <c r="I110" s="961"/>
      <c r="J110" s="961"/>
      <c r="K110" s="961"/>
      <c r="L110" s="961"/>
      <c r="M110" s="961"/>
      <c r="N110" s="961"/>
      <c r="O110" s="961"/>
      <c r="P110" s="961"/>
      <c r="Q110" s="961"/>
      <c r="R110" s="961"/>
      <c r="S110" s="961"/>
      <c r="T110" s="961"/>
      <c r="U110" s="961"/>
      <c r="V110" s="961"/>
      <c r="W110" s="961"/>
      <c r="X110" s="961"/>
      <c r="Y110" s="961"/>
      <c r="Z110" s="962"/>
      <c r="AA110" s="966">
        <v>266677</v>
      </c>
      <c r="AB110" s="967"/>
      <c r="AC110" s="967"/>
      <c r="AD110" s="967"/>
      <c r="AE110" s="968"/>
      <c r="AF110" s="969">
        <v>344182</v>
      </c>
      <c r="AG110" s="967"/>
      <c r="AH110" s="967"/>
      <c r="AI110" s="967"/>
      <c r="AJ110" s="968"/>
      <c r="AK110" s="969">
        <v>357350</v>
      </c>
      <c r="AL110" s="967"/>
      <c r="AM110" s="967"/>
      <c r="AN110" s="967"/>
      <c r="AO110" s="968"/>
      <c r="AP110" s="970">
        <v>8</v>
      </c>
      <c r="AQ110" s="971"/>
      <c r="AR110" s="971"/>
      <c r="AS110" s="971"/>
      <c r="AT110" s="972"/>
      <c r="AU110" s="973" t="s">
        <v>72</v>
      </c>
      <c r="AV110" s="974"/>
      <c r="AW110" s="974"/>
      <c r="AX110" s="974"/>
      <c r="AY110" s="974"/>
      <c r="AZ110" s="960" t="s">
        <v>430</v>
      </c>
      <c r="BA110" s="961"/>
      <c r="BB110" s="961"/>
      <c r="BC110" s="961"/>
      <c r="BD110" s="961"/>
      <c r="BE110" s="961"/>
      <c r="BF110" s="961"/>
      <c r="BG110" s="961"/>
      <c r="BH110" s="961"/>
      <c r="BI110" s="961"/>
      <c r="BJ110" s="961"/>
      <c r="BK110" s="961"/>
      <c r="BL110" s="961"/>
      <c r="BM110" s="961"/>
      <c r="BN110" s="961"/>
      <c r="BO110" s="961"/>
      <c r="BP110" s="962"/>
      <c r="BQ110" s="963">
        <v>3324115</v>
      </c>
      <c r="BR110" s="964"/>
      <c r="BS110" s="964"/>
      <c r="BT110" s="964"/>
      <c r="BU110" s="964"/>
      <c r="BV110" s="964">
        <v>3103715</v>
      </c>
      <c r="BW110" s="964"/>
      <c r="BX110" s="964"/>
      <c r="BY110" s="964"/>
      <c r="BZ110" s="964"/>
      <c r="CA110" s="964">
        <v>2912648</v>
      </c>
      <c r="CB110" s="964"/>
      <c r="CC110" s="964"/>
      <c r="CD110" s="964"/>
      <c r="CE110" s="964"/>
      <c r="CF110" s="998">
        <v>65.599999999999994</v>
      </c>
      <c r="CG110" s="999"/>
      <c r="CH110" s="999"/>
      <c r="CI110" s="999"/>
      <c r="CJ110" s="999"/>
      <c r="CK110" s="1000" t="s">
        <v>431</v>
      </c>
      <c r="CL110" s="1001"/>
      <c r="CM110" s="1006" t="s">
        <v>432</v>
      </c>
      <c r="CN110" s="1007"/>
      <c r="CO110" s="1007"/>
      <c r="CP110" s="1007"/>
      <c r="CQ110" s="1007"/>
      <c r="CR110" s="1007"/>
      <c r="CS110" s="1007"/>
      <c r="CT110" s="1007"/>
      <c r="CU110" s="1007"/>
      <c r="CV110" s="1007"/>
      <c r="CW110" s="1007"/>
      <c r="CX110" s="1007"/>
      <c r="CY110" s="1007"/>
      <c r="CZ110" s="1007"/>
      <c r="DA110" s="1007"/>
      <c r="DB110" s="1007"/>
      <c r="DC110" s="1007"/>
      <c r="DD110" s="1007"/>
      <c r="DE110" s="1007"/>
      <c r="DF110" s="1008"/>
      <c r="DG110" s="963" t="s">
        <v>433</v>
      </c>
      <c r="DH110" s="964"/>
      <c r="DI110" s="964"/>
      <c r="DJ110" s="964"/>
      <c r="DK110" s="964"/>
      <c r="DL110" s="964" t="s">
        <v>388</v>
      </c>
      <c r="DM110" s="964"/>
      <c r="DN110" s="964"/>
      <c r="DO110" s="964"/>
      <c r="DP110" s="964"/>
      <c r="DQ110" s="964" t="s">
        <v>434</v>
      </c>
      <c r="DR110" s="964"/>
      <c r="DS110" s="964"/>
      <c r="DT110" s="964"/>
      <c r="DU110" s="964"/>
      <c r="DV110" s="1009" t="s">
        <v>388</v>
      </c>
      <c r="DW110" s="1009"/>
      <c r="DX110" s="1009"/>
      <c r="DY110" s="1009"/>
      <c r="DZ110" s="1010"/>
    </row>
    <row r="111" spans="1:131" s="246" customFormat="1" ht="26.25" customHeight="1">
      <c r="A111" s="1011" t="s">
        <v>435</v>
      </c>
      <c r="B111" s="1012"/>
      <c r="C111" s="1012"/>
      <c r="D111" s="1012"/>
      <c r="E111" s="1012"/>
      <c r="F111" s="1012"/>
      <c r="G111" s="1012"/>
      <c r="H111" s="1012"/>
      <c r="I111" s="1012"/>
      <c r="J111" s="1012"/>
      <c r="K111" s="1012"/>
      <c r="L111" s="1012"/>
      <c r="M111" s="1012"/>
      <c r="N111" s="1012"/>
      <c r="O111" s="1012"/>
      <c r="P111" s="1012"/>
      <c r="Q111" s="1012"/>
      <c r="R111" s="1012"/>
      <c r="S111" s="1012"/>
      <c r="T111" s="1012"/>
      <c r="U111" s="1012"/>
      <c r="V111" s="1012"/>
      <c r="W111" s="1012"/>
      <c r="X111" s="1012"/>
      <c r="Y111" s="1012"/>
      <c r="Z111" s="1013"/>
      <c r="AA111" s="994" t="s">
        <v>388</v>
      </c>
      <c r="AB111" s="995"/>
      <c r="AC111" s="995"/>
      <c r="AD111" s="995"/>
      <c r="AE111" s="996"/>
      <c r="AF111" s="997" t="s">
        <v>433</v>
      </c>
      <c r="AG111" s="995"/>
      <c r="AH111" s="995"/>
      <c r="AI111" s="995"/>
      <c r="AJ111" s="996"/>
      <c r="AK111" s="997" t="s">
        <v>434</v>
      </c>
      <c r="AL111" s="995"/>
      <c r="AM111" s="995"/>
      <c r="AN111" s="995"/>
      <c r="AO111" s="996"/>
      <c r="AP111" s="979" t="s">
        <v>388</v>
      </c>
      <c r="AQ111" s="980"/>
      <c r="AR111" s="980"/>
      <c r="AS111" s="980"/>
      <c r="AT111" s="981"/>
      <c r="AU111" s="975"/>
      <c r="AV111" s="976"/>
      <c r="AW111" s="976"/>
      <c r="AX111" s="976"/>
      <c r="AY111" s="976"/>
      <c r="AZ111" s="993" t="s">
        <v>436</v>
      </c>
      <c r="BA111" s="988"/>
      <c r="BB111" s="988"/>
      <c r="BC111" s="988"/>
      <c r="BD111" s="988"/>
      <c r="BE111" s="988"/>
      <c r="BF111" s="988"/>
      <c r="BG111" s="988"/>
      <c r="BH111" s="988"/>
      <c r="BI111" s="988"/>
      <c r="BJ111" s="988"/>
      <c r="BK111" s="988"/>
      <c r="BL111" s="988"/>
      <c r="BM111" s="988"/>
      <c r="BN111" s="988"/>
      <c r="BO111" s="988"/>
      <c r="BP111" s="989"/>
      <c r="BQ111" s="949">
        <v>28978</v>
      </c>
      <c r="BR111" s="934"/>
      <c r="BS111" s="934"/>
      <c r="BT111" s="934"/>
      <c r="BU111" s="934"/>
      <c r="BV111" s="934">
        <v>16851</v>
      </c>
      <c r="BW111" s="934"/>
      <c r="BX111" s="934"/>
      <c r="BY111" s="934"/>
      <c r="BZ111" s="934"/>
      <c r="CA111" s="934">
        <v>7643</v>
      </c>
      <c r="CB111" s="934"/>
      <c r="CC111" s="934"/>
      <c r="CD111" s="934"/>
      <c r="CE111" s="934"/>
      <c r="CF111" s="944">
        <v>0.2</v>
      </c>
      <c r="CG111" s="945"/>
      <c r="CH111" s="945"/>
      <c r="CI111" s="945"/>
      <c r="CJ111" s="945"/>
      <c r="CK111" s="1002"/>
      <c r="CL111" s="1003"/>
      <c r="CM111" s="946" t="s">
        <v>437</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433</v>
      </c>
      <c r="DH111" s="934"/>
      <c r="DI111" s="934"/>
      <c r="DJ111" s="934"/>
      <c r="DK111" s="934"/>
      <c r="DL111" s="934" t="s">
        <v>433</v>
      </c>
      <c r="DM111" s="934"/>
      <c r="DN111" s="934"/>
      <c r="DO111" s="934"/>
      <c r="DP111" s="934"/>
      <c r="DQ111" s="934" t="s">
        <v>433</v>
      </c>
      <c r="DR111" s="934"/>
      <c r="DS111" s="934"/>
      <c r="DT111" s="934"/>
      <c r="DU111" s="934"/>
      <c r="DV111" s="935" t="s">
        <v>388</v>
      </c>
      <c r="DW111" s="935"/>
      <c r="DX111" s="935"/>
      <c r="DY111" s="935"/>
      <c r="DZ111" s="936"/>
    </row>
    <row r="112" spans="1:131" s="246" customFormat="1" ht="26.25" customHeight="1">
      <c r="A112" s="982" t="s">
        <v>438</v>
      </c>
      <c r="B112" s="983"/>
      <c r="C112" s="988" t="s">
        <v>439</v>
      </c>
      <c r="D112" s="988"/>
      <c r="E112" s="988"/>
      <c r="F112" s="988"/>
      <c r="G112" s="988"/>
      <c r="H112" s="988"/>
      <c r="I112" s="988"/>
      <c r="J112" s="988"/>
      <c r="K112" s="988"/>
      <c r="L112" s="988"/>
      <c r="M112" s="988"/>
      <c r="N112" s="988"/>
      <c r="O112" s="988"/>
      <c r="P112" s="988"/>
      <c r="Q112" s="988"/>
      <c r="R112" s="988"/>
      <c r="S112" s="988"/>
      <c r="T112" s="988"/>
      <c r="U112" s="988"/>
      <c r="V112" s="988"/>
      <c r="W112" s="988"/>
      <c r="X112" s="988"/>
      <c r="Y112" s="988"/>
      <c r="Z112" s="989"/>
      <c r="AA112" s="990" t="s">
        <v>433</v>
      </c>
      <c r="AB112" s="991"/>
      <c r="AC112" s="991"/>
      <c r="AD112" s="991"/>
      <c r="AE112" s="992"/>
      <c r="AF112" s="1014" t="s">
        <v>128</v>
      </c>
      <c r="AG112" s="991"/>
      <c r="AH112" s="991"/>
      <c r="AI112" s="991"/>
      <c r="AJ112" s="992"/>
      <c r="AK112" s="1014" t="s">
        <v>433</v>
      </c>
      <c r="AL112" s="991"/>
      <c r="AM112" s="991"/>
      <c r="AN112" s="991"/>
      <c r="AO112" s="992"/>
      <c r="AP112" s="1015" t="s">
        <v>388</v>
      </c>
      <c r="AQ112" s="1016"/>
      <c r="AR112" s="1016"/>
      <c r="AS112" s="1016"/>
      <c r="AT112" s="1017"/>
      <c r="AU112" s="975"/>
      <c r="AV112" s="976"/>
      <c r="AW112" s="976"/>
      <c r="AX112" s="976"/>
      <c r="AY112" s="976"/>
      <c r="AZ112" s="993" t="s">
        <v>440</v>
      </c>
      <c r="BA112" s="988"/>
      <c r="BB112" s="988"/>
      <c r="BC112" s="988"/>
      <c r="BD112" s="988"/>
      <c r="BE112" s="988"/>
      <c r="BF112" s="988"/>
      <c r="BG112" s="988"/>
      <c r="BH112" s="988"/>
      <c r="BI112" s="988"/>
      <c r="BJ112" s="988"/>
      <c r="BK112" s="988"/>
      <c r="BL112" s="988"/>
      <c r="BM112" s="988"/>
      <c r="BN112" s="988"/>
      <c r="BO112" s="988"/>
      <c r="BP112" s="989"/>
      <c r="BQ112" s="949">
        <v>3849312</v>
      </c>
      <c r="BR112" s="934"/>
      <c r="BS112" s="934"/>
      <c r="BT112" s="934"/>
      <c r="BU112" s="934"/>
      <c r="BV112" s="934">
        <v>3637808</v>
      </c>
      <c r="BW112" s="934"/>
      <c r="BX112" s="934"/>
      <c r="BY112" s="934"/>
      <c r="BZ112" s="934"/>
      <c r="CA112" s="934">
        <v>3556977</v>
      </c>
      <c r="CB112" s="934"/>
      <c r="CC112" s="934"/>
      <c r="CD112" s="934"/>
      <c r="CE112" s="934"/>
      <c r="CF112" s="944">
        <v>80.099999999999994</v>
      </c>
      <c r="CG112" s="945"/>
      <c r="CH112" s="945"/>
      <c r="CI112" s="945"/>
      <c r="CJ112" s="945"/>
      <c r="CK112" s="1002"/>
      <c r="CL112" s="1003"/>
      <c r="CM112" s="946" t="s">
        <v>441</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128</v>
      </c>
      <c r="DH112" s="934"/>
      <c r="DI112" s="934"/>
      <c r="DJ112" s="934"/>
      <c r="DK112" s="934"/>
      <c r="DL112" s="934" t="s">
        <v>128</v>
      </c>
      <c r="DM112" s="934"/>
      <c r="DN112" s="934"/>
      <c r="DO112" s="934"/>
      <c r="DP112" s="934"/>
      <c r="DQ112" s="934" t="s">
        <v>388</v>
      </c>
      <c r="DR112" s="934"/>
      <c r="DS112" s="934"/>
      <c r="DT112" s="934"/>
      <c r="DU112" s="934"/>
      <c r="DV112" s="935" t="s">
        <v>433</v>
      </c>
      <c r="DW112" s="935"/>
      <c r="DX112" s="935"/>
      <c r="DY112" s="935"/>
      <c r="DZ112" s="936"/>
    </row>
    <row r="113" spans="1:130" s="246" customFormat="1" ht="26.25" customHeight="1">
      <c r="A113" s="984"/>
      <c r="B113" s="985"/>
      <c r="C113" s="988" t="s">
        <v>442</v>
      </c>
      <c r="D113" s="988"/>
      <c r="E113" s="988"/>
      <c r="F113" s="988"/>
      <c r="G113" s="988"/>
      <c r="H113" s="988"/>
      <c r="I113" s="988"/>
      <c r="J113" s="988"/>
      <c r="K113" s="988"/>
      <c r="L113" s="988"/>
      <c r="M113" s="988"/>
      <c r="N113" s="988"/>
      <c r="O113" s="988"/>
      <c r="P113" s="988"/>
      <c r="Q113" s="988"/>
      <c r="R113" s="988"/>
      <c r="S113" s="988"/>
      <c r="T113" s="988"/>
      <c r="U113" s="988"/>
      <c r="V113" s="988"/>
      <c r="W113" s="988"/>
      <c r="X113" s="988"/>
      <c r="Y113" s="988"/>
      <c r="Z113" s="989"/>
      <c r="AA113" s="994">
        <v>305459</v>
      </c>
      <c r="AB113" s="995"/>
      <c r="AC113" s="995"/>
      <c r="AD113" s="995"/>
      <c r="AE113" s="996"/>
      <c r="AF113" s="997">
        <v>291463</v>
      </c>
      <c r="AG113" s="995"/>
      <c r="AH113" s="995"/>
      <c r="AI113" s="995"/>
      <c r="AJ113" s="996"/>
      <c r="AK113" s="997">
        <v>286306</v>
      </c>
      <c r="AL113" s="995"/>
      <c r="AM113" s="995"/>
      <c r="AN113" s="995"/>
      <c r="AO113" s="996"/>
      <c r="AP113" s="979">
        <v>6.4</v>
      </c>
      <c r="AQ113" s="980"/>
      <c r="AR113" s="980"/>
      <c r="AS113" s="980"/>
      <c r="AT113" s="981"/>
      <c r="AU113" s="975"/>
      <c r="AV113" s="976"/>
      <c r="AW113" s="976"/>
      <c r="AX113" s="976"/>
      <c r="AY113" s="976"/>
      <c r="AZ113" s="993" t="s">
        <v>443</v>
      </c>
      <c r="BA113" s="988"/>
      <c r="BB113" s="988"/>
      <c r="BC113" s="988"/>
      <c r="BD113" s="988"/>
      <c r="BE113" s="988"/>
      <c r="BF113" s="988"/>
      <c r="BG113" s="988"/>
      <c r="BH113" s="988"/>
      <c r="BI113" s="988"/>
      <c r="BJ113" s="988"/>
      <c r="BK113" s="988"/>
      <c r="BL113" s="988"/>
      <c r="BM113" s="988"/>
      <c r="BN113" s="988"/>
      <c r="BO113" s="988"/>
      <c r="BP113" s="989"/>
      <c r="BQ113" s="949">
        <v>382124</v>
      </c>
      <c r="BR113" s="934"/>
      <c r="BS113" s="934"/>
      <c r="BT113" s="934"/>
      <c r="BU113" s="934"/>
      <c r="BV113" s="934">
        <v>454032</v>
      </c>
      <c r="BW113" s="934"/>
      <c r="BX113" s="934"/>
      <c r="BY113" s="934"/>
      <c r="BZ113" s="934"/>
      <c r="CA113" s="934">
        <v>422395</v>
      </c>
      <c r="CB113" s="934"/>
      <c r="CC113" s="934"/>
      <c r="CD113" s="934"/>
      <c r="CE113" s="934"/>
      <c r="CF113" s="944">
        <v>9.5</v>
      </c>
      <c r="CG113" s="945"/>
      <c r="CH113" s="945"/>
      <c r="CI113" s="945"/>
      <c r="CJ113" s="945"/>
      <c r="CK113" s="1002"/>
      <c r="CL113" s="1003"/>
      <c r="CM113" s="946" t="s">
        <v>444</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90" t="s">
        <v>433</v>
      </c>
      <c r="DH113" s="991"/>
      <c r="DI113" s="991"/>
      <c r="DJ113" s="991"/>
      <c r="DK113" s="992"/>
      <c r="DL113" s="1014" t="s">
        <v>388</v>
      </c>
      <c r="DM113" s="991"/>
      <c r="DN113" s="991"/>
      <c r="DO113" s="991"/>
      <c r="DP113" s="992"/>
      <c r="DQ113" s="1014" t="s">
        <v>128</v>
      </c>
      <c r="DR113" s="991"/>
      <c r="DS113" s="991"/>
      <c r="DT113" s="991"/>
      <c r="DU113" s="992"/>
      <c r="DV113" s="1015" t="s">
        <v>433</v>
      </c>
      <c r="DW113" s="1016"/>
      <c r="DX113" s="1016"/>
      <c r="DY113" s="1016"/>
      <c r="DZ113" s="1017"/>
    </row>
    <row r="114" spans="1:130" s="246" customFormat="1" ht="26.25" customHeight="1">
      <c r="A114" s="984"/>
      <c r="B114" s="985"/>
      <c r="C114" s="988" t="s">
        <v>445</v>
      </c>
      <c r="D114" s="988"/>
      <c r="E114" s="988"/>
      <c r="F114" s="988"/>
      <c r="G114" s="988"/>
      <c r="H114" s="988"/>
      <c r="I114" s="988"/>
      <c r="J114" s="988"/>
      <c r="K114" s="988"/>
      <c r="L114" s="988"/>
      <c r="M114" s="988"/>
      <c r="N114" s="988"/>
      <c r="O114" s="988"/>
      <c r="P114" s="988"/>
      <c r="Q114" s="988"/>
      <c r="R114" s="988"/>
      <c r="S114" s="988"/>
      <c r="T114" s="988"/>
      <c r="U114" s="988"/>
      <c r="V114" s="988"/>
      <c r="W114" s="988"/>
      <c r="X114" s="988"/>
      <c r="Y114" s="988"/>
      <c r="Z114" s="989"/>
      <c r="AA114" s="990">
        <v>13240</v>
      </c>
      <c r="AB114" s="991"/>
      <c r="AC114" s="991"/>
      <c r="AD114" s="991"/>
      <c r="AE114" s="992"/>
      <c r="AF114" s="1014">
        <v>15024</v>
      </c>
      <c r="AG114" s="991"/>
      <c r="AH114" s="991"/>
      <c r="AI114" s="991"/>
      <c r="AJ114" s="992"/>
      <c r="AK114" s="1014">
        <v>13453</v>
      </c>
      <c r="AL114" s="991"/>
      <c r="AM114" s="991"/>
      <c r="AN114" s="991"/>
      <c r="AO114" s="992"/>
      <c r="AP114" s="1015">
        <v>0.3</v>
      </c>
      <c r="AQ114" s="1016"/>
      <c r="AR114" s="1016"/>
      <c r="AS114" s="1016"/>
      <c r="AT114" s="1017"/>
      <c r="AU114" s="975"/>
      <c r="AV114" s="976"/>
      <c r="AW114" s="976"/>
      <c r="AX114" s="976"/>
      <c r="AY114" s="976"/>
      <c r="AZ114" s="993" t="s">
        <v>446</v>
      </c>
      <c r="BA114" s="988"/>
      <c r="BB114" s="988"/>
      <c r="BC114" s="988"/>
      <c r="BD114" s="988"/>
      <c r="BE114" s="988"/>
      <c r="BF114" s="988"/>
      <c r="BG114" s="988"/>
      <c r="BH114" s="988"/>
      <c r="BI114" s="988"/>
      <c r="BJ114" s="988"/>
      <c r="BK114" s="988"/>
      <c r="BL114" s="988"/>
      <c r="BM114" s="988"/>
      <c r="BN114" s="988"/>
      <c r="BO114" s="988"/>
      <c r="BP114" s="989"/>
      <c r="BQ114" s="949">
        <v>466343</v>
      </c>
      <c r="BR114" s="934"/>
      <c r="BS114" s="934"/>
      <c r="BT114" s="934"/>
      <c r="BU114" s="934"/>
      <c r="BV114" s="934">
        <v>493694</v>
      </c>
      <c r="BW114" s="934"/>
      <c r="BX114" s="934"/>
      <c r="BY114" s="934"/>
      <c r="BZ114" s="934"/>
      <c r="CA114" s="934">
        <v>648060</v>
      </c>
      <c r="CB114" s="934"/>
      <c r="CC114" s="934"/>
      <c r="CD114" s="934"/>
      <c r="CE114" s="934"/>
      <c r="CF114" s="944">
        <v>14.6</v>
      </c>
      <c r="CG114" s="945"/>
      <c r="CH114" s="945"/>
      <c r="CI114" s="945"/>
      <c r="CJ114" s="945"/>
      <c r="CK114" s="1002"/>
      <c r="CL114" s="1003"/>
      <c r="CM114" s="946" t="s">
        <v>447</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90" t="s">
        <v>388</v>
      </c>
      <c r="DH114" s="991"/>
      <c r="DI114" s="991"/>
      <c r="DJ114" s="991"/>
      <c r="DK114" s="992"/>
      <c r="DL114" s="1014" t="s">
        <v>433</v>
      </c>
      <c r="DM114" s="991"/>
      <c r="DN114" s="991"/>
      <c r="DO114" s="991"/>
      <c r="DP114" s="992"/>
      <c r="DQ114" s="1014" t="s">
        <v>433</v>
      </c>
      <c r="DR114" s="991"/>
      <c r="DS114" s="991"/>
      <c r="DT114" s="991"/>
      <c r="DU114" s="992"/>
      <c r="DV114" s="1015" t="s">
        <v>433</v>
      </c>
      <c r="DW114" s="1016"/>
      <c r="DX114" s="1016"/>
      <c r="DY114" s="1016"/>
      <c r="DZ114" s="1017"/>
    </row>
    <row r="115" spans="1:130" s="246" customFormat="1" ht="26.25" customHeight="1">
      <c r="A115" s="984"/>
      <c r="B115" s="985"/>
      <c r="C115" s="988" t="s">
        <v>448</v>
      </c>
      <c r="D115" s="988"/>
      <c r="E115" s="988"/>
      <c r="F115" s="988"/>
      <c r="G115" s="988"/>
      <c r="H115" s="988"/>
      <c r="I115" s="988"/>
      <c r="J115" s="988"/>
      <c r="K115" s="988"/>
      <c r="L115" s="988"/>
      <c r="M115" s="988"/>
      <c r="N115" s="988"/>
      <c r="O115" s="988"/>
      <c r="P115" s="988"/>
      <c r="Q115" s="988"/>
      <c r="R115" s="988"/>
      <c r="S115" s="988"/>
      <c r="T115" s="988"/>
      <c r="U115" s="988"/>
      <c r="V115" s="988"/>
      <c r="W115" s="988"/>
      <c r="X115" s="988"/>
      <c r="Y115" s="988"/>
      <c r="Z115" s="989"/>
      <c r="AA115" s="994">
        <v>12739</v>
      </c>
      <c r="AB115" s="995"/>
      <c r="AC115" s="995"/>
      <c r="AD115" s="995"/>
      <c r="AE115" s="996"/>
      <c r="AF115" s="997">
        <v>12518</v>
      </c>
      <c r="AG115" s="995"/>
      <c r="AH115" s="995"/>
      <c r="AI115" s="995"/>
      <c r="AJ115" s="996"/>
      <c r="AK115" s="997">
        <v>9392</v>
      </c>
      <c r="AL115" s="995"/>
      <c r="AM115" s="995"/>
      <c r="AN115" s="995"/>
      <c r="AO115" s="996"/>
      <c r="AP115" s="979">
        <v>0.2</v>
      </c>
      <c r="AQ115" s="980"/>
      <c r="AR115" s="980"/>
      <c r="AS115" s="980"/>
      <c r="AT115" s="981"/>
      <c r="AU115" s="975"/>
      <c r="AV115" s="976"/>
      <c r="AW115" s="976"/>
      <c r="AX115" s="976"/>
      <c r="AY115" s="976"/>
      <c r="AZ115" s="993" t="s">
        <v>449</v>
      </c>
      <c r="BA115" s="988"/>
      <c r="BB115" s="988"/>
      <c r="BC115" s="988"/>
      <c r="BD115" s="988"/>
      <c r="BE115" s="988"/>
      <c r="BF115" s="988"/>
      <c r="BG115" s="988"/>
      <c r="BH115" s="988"/>
      <c r="BI115" s="988"/>
      <c r="BJ115" s="988"/>
      <c r="BK115" s="988"/>
      <c r="BL115" s="988"/>
      <c r="BM115" s="988"/>
      <c r="BN115" s="988"/>
      <c r="BO115" s="988"/>
      <c r="BP115" s="989"/>
      <c r="BQ115" s="949" t="s">
        <v>433</v>
      </c>
      <c r="BR115" s="934"/>
      <c r="BS115" s="934"/>
      <c r="BT115" s="934"/>
      <c r="BU115" s="934"/>
      <c r="BV115" s="934" t="s">
        <v>388</v>
      </c>
      <c r="BW115" s="934"/>
      <c r="BX115" s="934"/>
      <c r="BY115" s="934"/>
      <c r="BZ115" s="934"/>
      <c r="CA115" s="934" t="s">
        <v>128</v>
      </c>
      <c r="CB115" s="934"/>
      <c r="CC115" s="934"/>
      <c r="CD115" s="934"/>
      <c r="CE115" s="934"/>
      <c r="CF115" s="944" t="s">
        <v>433</v>
      </c>
      <c r="CG115" s="945"/>
      <c r="CH115" s="945"/>
      <c r="CI115" s="945"/>
      <c r="CJ115" s="945"/>
      <c r="CK115" s="1002"/>
      <c r="CL115" s="1003"/>
      <c r="CM115" s="993" t="s">
        <v>450</v>
      </c>
      <c r="CN115" s="1018"/>
      <c r="CO115" s="1018"/>
      <c r="CP115" s="1018"/>
      <c r="CQ115" s="1018"/>
      <c r="CR115" s="1018"/>
      <c r="CS115" s="1018"/>
      <c r="CT115" s="1018"/>
      <c r="CU115" s="1018"/>
      <c r="CV115" s="1018"/>
      <c r="CW115" s="1018"/>
      <c r="CX115" s="1018"/>
      <c r="CY115" s="1018"/>
      <c r="CZ115" s="1018"/>
      <c r="DA115" s="1018"/>
      <c r="DB115" s="1018"/>
      <c r="DC115" s="1018"/>
      <c r="DD115" s="1018"/>
      <c r="DE115" s="1018"/>
      <c r="DF115" s="989"/>
      <c r="DG115" s="990">
        <v>13110</v>
      </c>
      <c r="DH115" s="991"/>
      <c r="DI115" s="991"/>
      <c r="DJ115" s="991"/>
      <c r="DK115" s="992"/>
      <c r="DL115" s="1014">
        <v>8917</v>
      </c>
      <c r="DM115" s="991"/>
      <c r="DN115" s="991"/>
      <c r="DO115" s="991"/>
      <c r="DP115" s="992"/>
      <c r="DQ115" s="1014">
        <v>7643</v>
      </c>
      <c r="DR115" s="991"/>
      <c r="DS115" s="991"/>
      <c r="DT115" s="991"/>
      <c r="DU115" s="992"/>
      <c r="DV115" s="1015">
        <v>0.2</v>
      </c>
      <c r="DW115" s="1016"/>
      <c r="DX115" s="1016"/>
      <c r="DY115" s="1016"/>
      <c r="DZ115" s="1017"/>
    </row>
    <row r="116" spans="1:130" s="246" customFormat="1" ht="26.25" customHeight="1">
      <c r="A116" s="986"/>
      <c r="B116" s="987"/>
      <c r="C116" s="1025" t="s">
        <v>451</v>
      </c>
      <c r="D116" s="1025"/>
      <c r="E116" s="1025"/>
      <c r="F116" s="1025"/>
      <c r="G116" s="1025"/>
      <c r="H116" s="1025"/>
      <c r="I116" s="1025"/>
      <c r="J116" s="1025"/>
      <c r="K116" s="1025"/>
      <c r="L116" s="1025"/>
      <c r="M116" s="1025"/>
      <c r="N116" s="1025"/>
      <c r="O116" s="1025"/>
      <c r="P116" s="1025"/>
      <c r="Q116" s="1025"/>
      <c r="R116" s="1025"/>
      <c r="S116" s="1025"/>
      <c r="T116" s="1025"/>
      <c r="U116" s="1025"/>
      <c r="V116" s="1025"/>
      <c r="W116" s="1025"/>
      <c r="X116" s="1025"/>
      <c r="Y116" s="1025"/>
      <c r="Z116" s="1026"/>
      <c r="AA116" s="990" t="s">
        <v>452</v>
      </c>
      <c r="AB116" s="991"/>
      <c r="AC116" s="991"/>
      <c r="AD116" s="991"/>
      <c r="AE116" s="992"/>
      <c r="AF116" s="1014" t="s">
        <v>388</v>
      </c>
      <c r="AG116" s="991"/>
      <c r="AH116" s="991"/>
      <c r="AI116" s="991"/>
      <c r="AJ116" s="992"/>
      <c r="AK116" s="1014" t="s">
        <v>388</v>
      </c>
      <c r="AL116" s="991"/>
      <c r="AM116" s="991"/>
      <c r="AN116" s="991"/>
      <c r="AO116" s="992"/>
      <c r="AP116" s="1015" t="s">
        <v>433</v>
      </c>
      <c r="AQ116" s="1016"/>
      <c r="AR116" s="1016"/>
      <c r="AS116" s="1016"/>
      <c r="AT116" s="1017"/>
      <c r="AU116" s="975"/>
      <c r="AV116" s="976"/>
      <c r="AW116" s="976"/>
      <c r="AX116" s="976"/>
      <c r="AY116" s="976"/>
      <c r="AZ116" s="1019" t="s">
        <v>453</v>
      </c>
      <c r="BA116" s="1020"/>
      <c r="BB116" s="1020"/>
      <c r="BC116" s="1020"/>
      <c r="BD116" s="1020"/>
      <c r="BE116" s="1020"/>
      <c r="BF116" s="1020"/>
      <c r="BG116" s="1020"/>
      <c r="BH116" s="1020"/>
      <c r="BI116" s="1020"/>
      <c r="BJ116" s="1020"/>
      <c r="BK116" s="1020"/>
      <c r="BL116" s="1020"/>
      <c r="BM116" s="1020"/>
      <c r="BN116" s="1020"/>
      <c r="BO116" s="1020"/>
      <c r="BP116" s="1021"/>
      <c r="BQ116" s="949" t="s">
        <v>128</v>
      </c>
      <c r="BR116" s="934"/>
      <c r="BS116" s="934"/>
      <c r="BT116" s="934"/>
      <c r="BU116" s="934"/>
      <c r="BV116" s="934" t="s">
        <v>388</v>
      </c>
      <c r="BW116" s="934"/>
      <c r="BX116" s="934"/>
      <c r="BY116" s="934"/>
      <c r="BZ116" s="934"/>
      <c r="CA116" s="934" t="s">
        <v>128</v>
      </c>
      <c r="CB116" s="934"/>
      <c r="CC116" s="934"/>
      <c r="CD116" s="934"/>
      <c r="CE116" s="934"/>
      <c r="CF116" s="944" t="s">
        <v>433</v>
      </c>
      <c r="CG116" s="945"/>
      <c r="CH116" s="945"/>
      <c r="CI116" s="945"/>
      <c r="CJ116" s="945"/>
      <c r="CK116" s="1002"/>
      <c r="CL116" s="1003"/>
      <c r="CM116" s="946" t="s">
        <v>454</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90">
        <v>15868</v>
      </c>
      <c r="DH116" s="991"/>
      <c r="DI116" s="991"/>
      <c r="DJ116" s="991"/>
      <c r="DK116" s="992"/>
      <c r="DL116" s="1014">
        <v>7934</v>
      </c>
      <c r="DM116" s="991"/>
      <c r="DN116" s="991"/>
      <c r="DO116" s="991"/>
      <c r="DP116" s="992"/>
      <c r="DQ116" s="1014" t="s">
        <v>128</v>
      </c>
      <c r="DR116" s="991"/>
      <c r="DS116" s="991"/>
      <c r="DT116" s="991"/>
      <c r="DU116" s="992"/>
      <c r="DV116" s="1015" t="s">
        <v>128</v>
      </c>
      <c r="DW116" s="1016"/>
      <c r="DX116" s="1016"/>
      <c r="DY116" s="1016"/>
      <c r="DZ116" s="1017"/>
    </row>
    <row r="117" spans="1:130" s="246" customFormat="1" ht="26.25" customHeight="1">
      <c r="A117" s="953" t="s">
        <v>187</v>
      </c>
      <c r="B117" s="941"/>
      <c r="C117" s="941"/>
      <c r="D117" s="941"/>
      <c r="E117" s="941"/>
      <c r="F117" s="941"/>
      <c r="G117" s="941"/>
      <c r="H117" s="941"/>
      <c r="I117" s="941"/>
      <c r="J117" s="941"/>
      <c r="K117" s="941"/>
      <c r="L117" s="941"/>
      <c r="M117" s="941"/>
      <c r="N117" s="941"/>
      <c r="O117" s="941"/>
      <c r="P117" s="941"/>
      <c r="Q117" s="941"/>
      <c r="R117" s="941"/>
      <c r="S117" s="941"/>
      <c r="T117" s="941"/>
      <c r="U117" s="941"/>
      <c r="V117" s="941"/>
      <c r="W117" s="941"/>
      <c r="X117" s="941"/>
      <c r="Y117" s="1027" t="s">
        <v>455</v>
      </c>
      <c r="Z117" s="942"/>
      <c r="AA117" s="1028">
        <v>598115</v>
      </c>
      <c r="AB117" s="1029"/>
      <c r="AC117" s="1029"/>
      <c r="AD117" s="1029"/>
      <c r="AE117" s="1030"/>
      <c r="AF117" s="1031">
        <v>663187</v>
      </c>
      <c r="AG117" s="1029"/>
      <c r="AH117" s="1029"/>
      <c r="AI117" s="1029"/>
      <c r="AJ117" s="1030"/>
      <c r="AK117" s="1031">
        <v>666501</v>
      </c>
      <c r="AL117" s="1029"/>
      <c r="AM117" s="1029"/>
      <c r="AN117" s="1029"/>
      <c r="AO117" s="1030"/>
      <c r="AP117" s="1022"/>
      <c r="AQ117" s="1023"/>
      <c r="AR117" s="1023"/>
      <c r="AS117" s="1023"/>
      <c r="AT117" s="1024"/>
      <c r="AU117" s="975"/>
      <c r="AV117" s="976"/>
      <c r="AW117" s="976"/>
      <c r="AX117" s="976"/>
      <c r="AY117" s="976"/>
      <c r="AZ117" s="1019" t="s">
        <v>456</v>
      </c>
      <c r="BA117" s="1020"/>
      <c r="BB117" s="1020"/>
      <c r="BC117" s="1020"/>
      <c r="BD117" s="1020"/>
      <c r="BE117" s="1020"/>
      <c r="BF117" s="1020"/>
      <c r="BG117" s="1020"/>
      <c r="BH117" s="1020"/>
      <c r="BI117" s="1020"/>
      <c r="BJ117" s="1020"/>
      <c r="BK117" s="1020"/>
      <c r="BL117" s="1020"/>
      <c r="BM117" s="1020"/>
      <c r="BN117" s="1020"/>
      <c r="BO117" s="1020"/>
      <c r="BP117" s="1021"/>
      <c r="BQ117" s="949" t="s">
        <v>128</v>
      </c>
      <c r="BR117" s="934"/>
      <c r="BS117" s="934"/>
      <c r="BT117" s="934"/>
      <c r="BU117" s="934"/>
      <c r="BV117" s="934" t="s">
        <v>128</v>
      </c>
      <c r="BW117" s="934"/>
      <c r="BX117" s="934"/>
      <c r="BY117" s="934"/>
      <c r="BZ117" s="934"/>
      <c r="CA117" s="934" t="s">
        <v>128</v>
      </c>
      <c r="CB117" s="934"/>
      <c r="CC117" s="934"/>
      <c r="CD117" s="934"/>
      <c r="CE117" s="934"/>
      <c r="CF117" s="944" t="s">
        <v>388</v>
      </c>
      <c r="CG117" s="945"/>
      <c r="CH117" s="945"/>
      <c r="CI117" s="945"/>
      <c r="CJ117" s="945"/>
      <c r="CK117" s="1002"/>
      <c r="CL117" s="1003"/>
      <c r="CM117" s="946" t="s">
        <v>457</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90" t="s">
        <v>388</v>
      </c>
      <c r="DH117" s="991"/>
      <c r="DI117" s="991"/>
      <c r="DJ117" s="991"/>
      <c r="DK117" s="992"/>
      <c r="DL117" s="1014" t="s">
        <v>128</v>
      </c>
      <c r="DM117" s="991"/>
      <c r="DN117" s="991"/>
      <c r="DO117" s="991"/>
      <c r="DP117" s="992"/>
      <c r="DQ117" s="1014" t="s">
        <v>433</v>
      </c>
      <c r="DR117" s="991"/>
      <c r="DS117" s="991"/>
      <c r="DT117" s="991"/>
      <c r="DU117" s="992"/>
      <c r="DV117" s="1015" t="s">
        <v>433</v>
      </c>
      <c r="DW117" s="1016"/>
      <c r="DX117" s="1016"/>
      <c r="DY117" s="1016"/>
      <c r="DZ117" s="1017"/>
    </row>
    <row r="118" spans="1:130" s="246" customFormat="1" ht="26.25" customHeight="1">
      <c r="A118" s="953" t="s">
        <v>428</v>
      </c>
      <c r="B118" s="941"/>
      <c r="C118" s="941"/>
      <c r="D118" s="941"/>
      <c r="E118" s="941"/>
      <c r="F118" s="941"/>
      <c r="G118" s="941"/>
      <c r="H118" s="941"/>
      <c r="I118" s="941"/>
      <c r="J118" s="941"/>
      <c r="K118" s="941"/>
      <c r="L118" s="941"/>
      <c r="M118" s="941"/>
      <c r="N118" s="941"/>
      <c r="O118" s="941"/>
      <c r="P118" s="941"/>
      <c r="Q118" s="941"/>
      <c r="R118" s="941"/>
      <c r="S118" s="941"/>
      <c r="T118" s="941"/>
      <c r="U118" s="941"/>
      <c r="V118" s="941"/>
      <c r="W118" s="941"/>
      <c r="X118" s="941"/>
      <c r="Y118" s="941"/>
      <c r="Z118" s="942"/>
      <c r="AA118" s="940" t="s">
        <v>426</v>
      </c>
      <c r="AB118" s="941"/>
      <c r="AC118" s="941"/>
      <c r="AD118" s="941"/>
      <c r="AE118" s="942"/>
      <c r="AF118" s="940" t="s">
        <v>305</v>
      </c>
      <c r="AG118" s="941"/>
      <c r="AH118" s="941"/>
      <c r="AI118" s="941"/>
      <c r="AJ118" s="942"/>
      <c r="AK118" s="940" t="s">
        <v>304</v>
      </c>
      <c r="AL118" s="941"/>
      <c r="AM118" s="941"/>
      <c r="AN118" s="941"/>
      <c r="AO118" s="942"/>
      <c r="AP118" s="1035" t="s">
        <v>427</v>
      </c>
      <c r="AQ118" s="1036"/>
      <c r="AR118" s="1036"/>
      <c r="AS118" s="1036"/>
      <c r="AT118" s="1037"/>
      <c r="AU118" s="975"/>
      <c r="AV118" s="976"/>
      <c r="AW118" s="976"/>
      <c r="AX118" s="976"/>
      <c r="AY118" s="976"/>
      <c r="AZ118" s="1038" t="s">
        <v>458</v>
      </c>
      <c r="BA118" s="1025"/>
      <c r="BB118" s="1025"/>
      <c r="BC118" s="1025"/>
      <c r="BD118" s="1025"/>
      <c r="BE118" s="1025"/>
      <c r="BF118" s="1025"/>
      <c r="BG118" s="1025"/>
      <c r="BH118" s="1025"/>
      <c r="BI118" s="1025"/>
      <c r="BJ118" s="1025"/>
      <c r="BK118" s="1025"/>
      <c r="BL118" s="1025"/>
      <c r="BM118" s="1025"/>
      <c r="BN118" s="1025"/>
      <c r="BO118" s="1025"/>
      <c r="BP118" s="1026"/>
      <c r="BQ118" s="1044" t="s">
        <v>128</v>
      </c>
      <c r="BR118" s="1039"/>
      <c r="BS118" s="1039"/>
      <c r="BT118" s="1039"/>
      <c r="BU118" s="1039"/>
      <c r="BV118" s="1039" t="s">
        <v>433</v>
      </c>
      <c r="BW118" s="1039"/>
      <c r="BX118" s="1039"/>
      <c r="BY118" s="1039"/>
      <c r="BZ118" s="1039"/>
      <c r="CA118" s="1039" t="s">
        <v>433</v>
      </c>
      <c r="CB118" s="1039"/>
      <c r="CC118" s="1039"/>
      <c r="CD118" s="1039"/>
      <c r="CE118" s="1039"/>
      <c r="CF118" s="944" t="s">
        <v>128</v>
      </c>
      <c r="CG118" s="945"/>
      <c r="CH118" s="945"/>
      <c r="CI118" s="945"/>
      <c r="CJ118" s="945"/>
      <c r="CK118" s="1002"/>
      <c r="CL118" s="1003"/>
      <c r="CM118" s="946" t="s">
        <v>459</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90" t="s">
        <v>128</v>
      </c>
      <c r="DH118" s="991"/>
      <c r="DI118" s="991"/>
      <c r="DJ118" s="991"/>
      <c r="DK118" s="992"/>
      <c r="DL118" s="1014" t="s">
        <v>433</v>
      </c>
      <c r="DM118" s="991"/>
      <c r="DN118" s="991"/>
      <c r="DO118" s="991"/>
      <c r="DP118" s="992"/>
      <c r="DQ118" s="1014" t="s">
        <v>128</v>
      </c>
      <c r="DR118" s="991"/>
      <c r="DS118" s="991"/>
      <c r="DT118" s="991"/>
      <c r="DU118" s="992"/>
      <c r="DV118" s="1015" t="s">
        <v>452</v>
      </c>
      <c r="DW118" s="1016"/>
      <c r="DX118" s="1016"/>
      <c r="DY118" s="1016"/>
      <c r="DZ118" s="1017"/>
    </row>
    <row r="119" spans="1:130" s="246" customFormat="1" ht="26.25" customHeight="1">
      <c r="A119" s="1099" t="s">
        <v>431</v>
      </c>
      <c r="B119" s="1001"/>
      <c r="C119" s="1006" t="s">
        <v>432</v>
      </c>
      <c r="D119" s="1007"/>
      <c r="E119" s="1007"/>
      <c r="F119" s="1007"/>
      <c r="G119" s="1007"/>
      <c r="H119" s="1007"/>
      <c r="I119" s="1007"/>
      <c r="J119" s="1007"/>
      <c r="K119" s="1007"/>
      <c r="L119" s="1007"/>
      <c r="M119" s="1007"/>
      <c r="N119" s="1007"/>
      <c r="O119" s="1007"/>
      <c r="P119" s="1007"/>
      <c r="Q119" s="1007"/>
      <c r="R119" s="1007"/>
      <c r="S119" s="1007"/>
      <c r="T119" s="1007"/>
      <c r="U119" s="1007"/>
      <c r="V119" s="1007"/>
      <c r="W119" s="1007"/>
      <c r="X119" s="1007"/>
      <c r="Y119" s="1007"/>
      <c r="Z119" s="1008"/>
      <c r="AA119" s="966" t="s">
        <v>128</v>
      </c>
      <c r="AB119" s="967"/>
      <c r="AC119" s="967"/>
      <c r="AD119" s="967"/>
      <c r="AE119" s="968"/>
      <c r="AF119" s="969" t="s">
        <v>128</v>
      </c>
      <c r="AG119" s="967"/>
      <c r="AH119" s="967"/>
      <c r="AI119" s="967"/>
      <c r="AJ119" s="968"/>
      <c r="AK119" s="969" t="s">
        <v>433</v>
      </c>
      <c r="AL119" s="967"/>
      <c r="AM119" s="967"/>
      <c r="AN119" s="967"/>
      <c r="AO119" s="968"/>
      <c r="AP119" s="970" t="s">
        <v>128</v>
      </c>
      <c r="AQ119" s="971"/>
      <c r="AR119" s="971"/>
      <c r="AS119" s="971"/>
      <c r="AT119" s="972"/>
      <c r="AU119" s="977"/>
      <c r="AV119" s="978"/>
      <c r="AW119" s="978"/>
      <c r="AX119" s="978"/>
      <c r="AY119" s="978"/>
      <c r="AZ119" s="277" t="s">
        <v>187</v>
      </c>
      <c r="BA119" s="277"/>
      <c r="BB119" s="277"/>
      <c r="BC119" s="277"/>
      <c r="BD119" s="277"/>
      <c r="BE119" s="277"/>
      <c r="BF119" s="277"/>
      <c r="BG119" s="277"/>
      <c r="BH119" s="277"/>
      <c r="BI119" s="277"/>
      <c r="BJ119" s="277"/>
      <c r="BK119" s="277"/>
      <c r="BL119" s="277"/>
      <c r="BM119" s="277"/>
      <c r="BN119" s="277"/>
      <c r="BO119" s="1027" t="s">
        <v>460</v>
      </c>
      <c r="BP119" s="1043"/>
      <c r="BQ119" s="1044">
        <v>8050872</v>
      </c>
      <c r="BR119" s="1039"/>
      <c r="BS119" s="1039"/>
      <c r="BT119" s="1039"/>
      <c r="BU119" s="1039"/>
      <c r="BV119" s="1039">
        <v>7706100</v>
      </c>
      <c r="BW119" s="1039"/>
      <c r="BX119" s="1039"/>
      <c r="BY119" s="1039"/>
      <c r="BZ119" s="1039"/>
      <c r="CA119" s="1039">
        <v>7547723</v>
      </c>
      <c r="CB119" s="1039"/>
      <c r="CC119" s="1039"/>
      <c r="CD119" s="1039"/>
      <c r="CE119" s="1039"/>
      <c r="CF119" s="1059"/>
      <c r="CG119" s="1060"/>
      <c r="CH119" s="1060"/>
      <c r="CI119" s="1060"/>
      <c r="CJ119" s="1061"/>
      <c r="CK119" s="1004"/>
      <c r="CL119" s="1005"/>
      <c r="CM119" s="1040" t="s">
        <v>461</v>
      </c>
      <c r="CN119" s="1041"/>
      <c r="CO119" s="1041"/>
      <c r="CP119" s="1041"/>
      <c r="CQ119" s="1041"/>
      <c r="CR119" s="1041"/>
      <c r="CS119" s="1041"/>
      <c r="CT119" s="1041"/>
      <c r="CU119" s="1041"/>
      <c r="CV119" s="1041"/>
      <c r="CW119" s="1041"/>
      <c r="CX119" s="1041"/>
      <c r="CY119" s="1041"/>
      <c r="CZ119" s="1041"/>
      <c r="DA119" s="1041"/>
      <c r="DB119" s="1041"/>
      <c r="DC119" s="1041"/>
      <c r="DD119" s="1041"/>
      <c r="DE119" s="1041"/>
      <c r="DF119" s="1042"/>
      <c r="DG119" s="1062" t="s">
        <v>433</v>
      </c>
      <c r="DH119" s="1054"/>
      <c r="DI119" s="1054"/>
      <c r="DJ119" s="1054"/>
      <c r="DK119" s="1055"/>
      <c r="DL119" s="1053" t="s">
        <v>128</v>
      </c>
      <c r="DM119" s="1054"/>
      <c r="DN119" s="1054"/>
      <c r="DO119" s="1054"/>
      <c r="DP119" s="1055"/>
      <c r="DQ119" s="1053" t="s">
        <v>128</v>
      </c>
      <c r="DR119" s="1054"/>
      <c r="DS119" s="1054"/>
      <c r="DT119" s="1054"/>
      <c r="DU119" s="1055"/>
      <c r="DV119" s="1056" t="s">
        <v>433</v>
      </c>
      <c r="DW119" s="1057"/>
      <c r="DX119" s="1057"/>
      <c r="DY119" s="1057"/>
      <c r="DZ119" s="1058"/>
    </row>
    <row r="120" spans="1:130" s="246" customFormat="1" ht="26.25" customHeight="1">
      <c r="A120" s="1100"/>
      <c r="B120" s="1003"/>
      <c r="C120" s="946" t="s">
        <v>437</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90" t="s">
        <v>452</v>
      </c>
      <c r="AB120" s="991"/>
      <c r="AC120" s="991"/>
      <c r="AD120" s="991"/>
      <c r="AE120" s="992"/>
      <c r="AF120" s="1014" t="s">
        <v>452</v>
      </c>
      <c r="AG120" s="991"/>
      <c r="AH120" s="991"/>
      <c r="AI120" s="991"/>
      <c r="AJ120" s="992"/>
      <c r="AK120" s="1014" t="s">
        <v>388</v>
      </c>
      <c r="AL120" s="991"/>
      <c r="AM120" s="991"/>
      <c r="AN120" s="991"/>
      <c r="AO120" s="992"/>
      <c r="AP120" s="1015" t="s">
        <v>452</v>
      </c>
      <c r="AQ120" s="1016"/>
      <c r="AR120" s="1016"/>
      <c r="AS120" s="1016"/>
      <c r="AT120" s="1017"/>
      <c r="AU120" s="1045" t="s">
        <v>462</v>
      </c>
      <c r="AV120" s="1046"/>
      <c r="AW120" s="1046"/>
      <c r="AX120" s="1046"/>
      <c r="AY120" s="1047"/>
      <c r="AZ120" s="960" t="s">
        <v>463</v>
      </c>
      <c r="BA120" s="961"/>
      <c r="BB120" s="961"/>
      <c r="BC120" s="961"/>
      <c r="BD120" s="961"/>
      <c r="BE120" s="961"/>
      <c r="BF120" s="961"/>
      <c r="BG120" s="961"/>
      <c r="BH120" s="961"/>
      <c r="BI120" s="961"/>
      <c r="BJ120" s="961"/>
      <c r="BK120" s="961"/>
      <c r="BL120" s="961"/>
      <c r="BM120" s="961"/>
      <c r="BN120" s="961"/>
      <c r="BO120" s="961"/>
      <c r="BP120" s="962"/>
      <c r="BQ120" s="963">
        <v>1158230</v>
      </c>
      <c r="BR120" s="964"/>
      <c r="BS120" s="964"/>
      <c r="BT120" s="964"/>
      <c r="BU120" s="964"/>
      <c r="BV120" s="964">
        <v>1180604</v>
      </c>
      <c r="BW120" s="964"/>
      <c r="BX120" s="964"/>
      <c r="BY120" s="964"/>
      <c r="BZ120" s="964"/>
      <c r="CA120" s="964">
        <v>1251569</v>
      </c>
      <c r="CB120" s="964"/>
      <c r="CC120" s="964"/>
      <c r="CD120" s="964"/>
      <c r="CE120" s="964"/>
      <c r="CF120" s="998">
        <v>28.2</v>
      </c>
      <c r="CG120" s="999"/>
      <c r="CH120" s="999"/>
      <c r="CI120" s="999"/>
      <c r="CJ120" s="999"/>
      <c r="CK120" s="1063" t="s">
        <v>464</v>
      </c>
      <c r="CL120" s="1064"/>
      <c r="CM120" s="1064"/>
      <c r="CN120" s="1064"/>
      <c r="CO120" s="1065"/>
      <c r="CP120" s="1032" t="s">
        <v>465</v>
      </c>
      <c r="CQ120" s="1033"/>
      <c r="CR120" s="1033"/>
      <c r="CS120" s="1033"/>
      <c r="CT120" s="1033"/>
      <c r="CU120" s="1033"/>
      <c r="CV120" s="1033"/>
      <c r="CW120" s="1033"/>
      <c r="CX120" s="1033"/>
      <c r="CY120" s="1033"/>
      <c r="CZ120" s="1033"/>
      <c r="DA120" s="1033"/>
      <c r="DB120" s="1033"/>
      <c r="DC120" s="1033"/>
      <c r="DD120" s="1033"/>
      <c r="DE120" s="1033"/>
      <c r="DF120" s="1034"/>
      <c r="DG120" s="963">
        <v>3777942</v>
      </c>
      <c r="DH120" s="964"/>
      <c r="DI120" s="964"/>
      <c r="DJ120" s="964"/>
      <c r="DK120" s="964"/>
      <c r="DL120" s="964">
        <v>3574683</v>
      </c>
      <c r="DM120" s="964"/>
      <c r="DN120" s="964"/>
      <c r="DO120" s="964"/>
      <c r="DP120" s="964"/>
      <c r="DQ120" s="964">
        <v>3505178</v>
      </c>
      <c r="DR120" s="964"/>
      <c r="DS120" s="964"/>
      <c r="DT120" s="964"/>
      <c r="DU120" s="964"/>
      <c r="DV120" s="1009">
        <v>78.900000000000006</v>
      </c>
      <c r="DW120" s="1009"/>
      <c r="DX120" s="1009"/>
      <c r="DY120" s="1009"/>
      <c r="DZ120" s="1010"/>
    </row>
    <row r="121" spans="1:130" s="246" customFormat="1" ht="26.25" customHeight="1">
      <c r="A121" s="1100"/>
      <c r="B121" s="1003"/>
      <c r="C121" s="1019" t="s">
        <v>466</v>
      </c>
      <c r="D121" s="1020"/>
      <c r="E121" s="1020"/>
      <c r="F121" s="1020"/>
      <c r="G121" s="1020"/>
      <c r="H121" s="1020"/>
      <c r="I121" s="1020"/>
      <c r="J121" s="1020"/>
      <c r="K121" s="1020"/>
      <c r="L121" s="1020"/>
      <c r="M121" s="1020"/>
      <c r="N121" s="1020"/>
      <c r="O121" s="1020"/>
      <c r="P121" s="1020"/>
      <c r="Q121" s="1020"/>
      <c r="R121" s="1020"/>
      <c r="S121" s="1020"/>
      <c r="T121" s="1020"/>
      <c r="U121" s="1020"/>
      <c r="V121" s="1020"/>
      <c r="W121" s="1020"/>
      <c r="X121" s="1020"/>
      <c r="Y121" s="1020"/>
      <c r="Z121" s="1021"/>
      <c r="AA121" s="990" t="s">
        <v>128</v>
      </c>
      <c r="AB121" s="991"/>
      <c r="AC121" s="991"/>
      <c r="AD121" s="991"/>
      <c r="AE121" s="992"/>
      <c r="AF121" s="1014" t="s">
        <v>128</v>
      </c>
      <c r="AG121" s="991"/>
      <c r="AH121" s="991"/>
      <c r="AI121" s="991"/>
      <c r="AJ121" s="992"/>
      <c r="AK121" s="1014" t="s">
        <v>128</v>
      </c>
      <c r="AL121" s="991"/>
      <c r="AM121" s="991"/>
      <c r="AN121" s="991"/>
      <c r="AO121" s="992"/>
      <c r="AP121" s="1015" t="s">
        <v>128</v>
      </c>
      <c r="AQ121" s="1016"/>
      <c r="AR121" s="1016"/>
      <c r="AS121" s="1016"/>
      <c r="AT121" s="1017"/>
      <c r="AU121" s="1048"/>
      <c r="AV121" s="1049"/>
      <c r="AW121" s="1049"/>
      <c r="AX121" s="1049"/>
      <c r="AY121" s="1050"/>
      <c r="AZ121" s="993" t="s">
        <v>467</v>
      </c>
      <c r="BA121" s="988"/>
      <c r="BB121" s="988"/>
      <c r="BC121" s="988"/>
      <c r="BD121" s="988"/>
      <c r="BE121" s="988"/>
      <c r="BF121" s="988"/>
      <c r="BG121" s="988"/>
      <c r="BH121" s="988"/>
      <c r="BI121" s="988"/>
      <c r="BJ121" s="988"/>
      <c r="BK121" s="988"/>
      <c r="BL121" s="988"/>
      <c r="BM121" s="988"/>
      <c r="BN121" s="988"/>
      <c r="BO121" s="988"/>
      <c r="BP121" s="989"/>
      <c r="BQ121" s="949" t="s">
        <v>128</v>
      </c>
      <c r="BR121" s="934"/>
      <c r="BS121" s="934"/>
      <c r="BT121" s="934"/>
      <c r="BU121" s="934"/>
      <c r="BV121" s="934" t="s">
        <v>128</v>
      </c>
      <c r="BW121" s="934"/>
      <c r="BX121" s="934"/>
      <c r="BY121" s="934"/>
      <c r="BZ121" s="934"/>
      <c r="CA121" s="934" t="s">
        <v>433</v>
      </c>
      <c r="CB121" s="934"/>
      <c r="CC121" s="934"/>
      <c r="CD121" s="934"/>
      <c r="CE121" s="934"/>
      <c r="CF121" s="944" t="s">
        <v>128</v>
      </c>
      <c r="CG121" s="945"/>
      <c r="CH121" s="945"/>
      <c r="CI121" s="945"/>
      <c r="CJ121" s="945"/>
      <c r="CK121" s="1066"/>
      <c r="CL121" s="1067"/>
      <c r="CM121" s="1067"/>
      <c r="CN121" s="1067"/>
      <c r="CO121" s="1068"/>
      <c r="CP121" s="1074" t="s">
        <v>468</v>
      </c>
      <c r="CQ121" s="1075"/>
      <c r="CR121" s="1075"/>
      <c r="CS121" s="1075"/>
      <c r="CT121" s="1075"/>
      <c r="CU121" s="1075"/>
      <c r="CV121" s="1075"/>
      <c r="CW121" s="1075"/>
      <c r="CX121" s="1075"/>
      <c r="CY121" s="1075"/>
      <c r="CZ121" s="1075"/>
      <c r="DA121" s="1075"/>
      <c r="DB121" s="1075"/>
      <c r="DC121" s="1075"/>
      <c r="DD121" s="1075"/>
      <c r="DE121" s="1075"/>
      <c r="DF121" s="1076"/>
      <c r="DG121" s="949">
        <v>54872</v>
      </c>
      <c r="DH121" s="934"/>
      <c r="DI121" s="934"/>
      <c r="DJ121" s="934"/>
      <c r="DK121" s="934"/>
      <c r="DL121" s="934">
        <v>47857</v>
      </c>
      <c r="DM121" s="934"/>
      <c r="DN121" s="934"/>
      <c r="DO121" s="934"/>
      <c r="DP121" s="934"/>
      <c r="DQ121" s="934">
        <v>40584</v>
      </c>
      <c r="DR121" s="934"/>
      <c r="DS121" s="934"/>
      <c r="DT121" s="934"/>
      <c r="DU121" s="934"/>
      <c r="DV121" s="935">
        <v>0.9</v>
      </c>
      <c r="DW121" s="935"/>
      <c r="DX121" s="935"/>
      <c r="DY121" s="935"/>
      <c r="DZ121" s="936"/>
    </row>
    <row r="122" spans="1:130" s="246" customFormat="1" ht="26.25" customHeight="1">
      <c r="A122" s="1100"/>
      <c r="B122" s="1003"/>
      <c r="C122" s="946" t="s">
        <v>447</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90" t="s">
        <v>388</v>
      </c>
      <c r="AB122" s="991"/>
      <c r="AC122" s="991"/>
      <c r="AD122" s="991"/>
      <c r="AE122" s="992"/>
      <c r="AF122" s="1014" t="s">
        <v>452</v>
      </c>
      <c r="AG122" s="991"/>
      <c r="AH122" s="991"/>
      <c r="AI122" s="991"/>
      <c r="AJ122" s="992"/>
      <c r="AK122" s="1014" t="s">
        <v>128</v>
      </c>
      <c r="AL122" s="991"/>
      <c r="AM122" s="991"/>
      <c r="AN122" s="991"/>
      <c r="AO122" s="992"/>
      <c r="AP122" s="1015" t="s">
        <v>433</v>
      </c>
      <c r="AQ122" s="1016"/>
      <c r="AR122" s="1016"/>
      <c r="AS122" s="1016"/>
      <c r="AT122" s="1017"/>
      <c r="AU122" s="1048"/>
      <c r="AV122" s="1049"/>
      <c r="AW122" s="1049"/>
      <c r="AX122" s="1049"/>
      <c r="AY122" s="1050"/>
      <c r="AZ122" s="1038" t="s">
        <v>469</v>
      </c>
      <c r="BA122" s="1025"/>
      <c r="BB122" s="1025"/>
      <c r="BC122" s="1025"/>
      <c r="BD122" s="1025"/>
      <c r="BE122" s="1025"/>
      <c r="BF122" s="1025"/>
      <c r="BG122" s="1025"/>
      <c r="BH122" s="1025"/>
      <c r="BI122" s="1025"/>
      <c r="BJ122" s="1025"/>
      <c r="BK122" s="1025"/>
      <c r="BL122" s="1025"/>
      <c r="BM122" s="1025"/>
      <c r="BN122" s="1025"/>
      <c r="BO122" s="1025"/>
      <c r="BP122" s="1026"/>
      <c r="BQ122" s="1044">
        <v>4941065</v>
      </c>
      <c r="BR122" s="1039"/>
      <c r="BS122" s="1039"/>
      <c r="BT122" s="1039"/>
      <c r="BU122" s="1039"/>
      <c r="BV122" s="1039">
        <v>4661083</v>
      </c>
      <c r="BW122" s="1039"/>
      <c r="BX122" s="1039"/>
      <c r="BY122" s="1039"/>
      <c r="BZ122" s="1039"/>
      <c r="CA122" s="1039">
        <v>4330372</v>
      </c>
      <c r="CB122" s="1039"/>
      <c r="CC122" s="1039"/>
      <c r="CD122" s="1039"/>
      <c r="CE122" s="1039"/>
      <c r="CF122" s="1089">
        <v>97.5</v>
      </c>
      <c r="CG122" s="1090"/>
      <c r="CH122" s="1090"/>
      <c r="CI122" s="1090"/>
      <c r="CJ122" s="1090"/>
      <c r="CK122" s="1066"/>
      <c r="CL122" s="1067"/>
      <c r="CM122" s="1067"/>
      <c r="CN122" s="1067"/>
      <c r="CO122" s="1068"/>
      <c r="CP122" s="1074" t="s">
        <v>470</v>
      </c>
      <c r="CQ122" s="1075"/>
      <c r="CR122" s="1075"/>
      <c r="CS122" s="1075"/>
      <c r="CT122" s="1075"/>
      <c r="CU122" s="1075"/>
      <c r="CV122" s="1075"/>
      <c r="CW122" s="1075"/>
      <c r="CX122" s="1075"/>
      <c r="CY122" s="1075"/>
      <c r="CZ122" s="1075"/>
      <c r="DA122" s="1075"/>
      <c r="DB122" s="1075"/>
      <c r="DC122" s="1075"/>
      <c r="DD122" s="1075"/>
      <c r="DE122" s="1075"/>
      <c r="DF122" s="1076"/>
      <c r="DG122" s="949">
        <v>16498</v>
      </c>
      <c r="DH122" s="934"/>
      <c r="DI122" s="934"/>
      <c r="DJ122" s="934"/>
      <c r="DK122" s="934"/>
      <c r="DL122" s="934">
        <v>15268</v>
      </c>
      <c r="DM122" s="934"/>
      <c r="DN122" s="934"/>
      <c r="DO122" s="934"/>
      <c r="DP122" s="934"/>
      <c r="DQ122" s="934">
        <v>11215</v>
      </c>
      <c r="DR122" s="934"/>
      <c r="DS122" s="934"/>
      <c r="DT122" s="934"/>
      <c r="DU122" s="934"/>
      <c r="DV122" s="935">
        <v>0.3</v>
      </c>
      <c r="DW122" s="935"/>
      <c r="DX122" s="935"/>
      <c r="DY122" s="935"/>
      <c r="DZ122" s="936"/>
    </row>
    <row r="123" spans="1:130" s="246" customFormat="1" ht="26.25" customHeight="1">
      <c r="A123" s="1100"/>
      <c r="B123" s="1003"/>
      <c r="C123" s="946" t="s">
        <v>454</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90" t="s">
        <v>452</v>
      </c>
      <c r="AB123" s="991"/>
      <c r="AC123" s="991"/>
      <c r="AD123" s="991"/>
      <c r="AE123" s="992"/>
      <c r="AF123" s="1014" t="s">
        <v>433</v>
      </c>
      <c r="AG123" s="991"/>
      <c r="AH123" s="991"/>
      <c r="AI123" s="991"/>
      <c r="AJ123" s="992"/>
      <c r="AK123" s="1014" t="s">
        <v>433</v>
      </c>
      <c r="AL123" s="991"/>
      <c r="AM123" s="991"/>
      <c r="AN123" s="991"/>
      <c r="AO123" s="992"/>
      <c r="AP123" s="1015" t="s">
        <v>433</v>
      </c>
      <c r="AQ123" s="1016"/>
      <c r="AR123" s="1016"/>
      <c r="AS123" s="1016"/>
      <c r="AT123" s="1017"/>
      <c r="AU123" s="1051"/>
      <c r="AV123" s="1052"/>
      <c r="AW123" s="1052"/>
      <c r="AX123" s="1052"/>
      <c r="AY123" s="1052"/>
      <c r="AZ123" s="277" t="s">
        <v>187</v>
      </c>
      <c r="BA123" s="277"/>
      <c r="BB123" s="277"/>
      <c r="BC123" s="277"/>
      <c r="BD123" s="277"/>
      <c r="BE123" s="277"/>
      <c r="BF123" s="277"/>
      <c r="BG123" s="277"/>
      <c r="BH123" s="277"/>
      <c r="BI123" s="277"/>
      <c r="BJ123" s="277"/>
      <c r="BK123" s="277"/>
      <c r="BL123" s="277"/>
      <c r="BM123" s="277"/>
      <c r="BN123" s="277"/>
      <c r="BO123" s="1027" t="s">
        <v>471</v>
      </c>
      <c r="BP123" s="1043"/>
      <c r="BQ123" s="1097">
        <v>6099295</v>
      </c>
      <c r="BR123" s="1098"/>
      <c r="BS123" s="1098"/>
      <c r="BT123" s="1098"/>
      <c r="BU123" s="1098"/>
      <c r="BV123" s="1098">
        <v>5841687</v>
      </c>
      <c r="BW123" s="1098"/>
      <c r="BX123" s="1098"/>
      <c r="BY123" s="1098"/>
      <c r="BZ123" s="1098"/>
      <c r="CA123" s="1098">
        <v>5581941</v>
      </c>
      <c r="CB123" s="1098"/>
      <c r="CC123" s="1098"/>
      <c r="CD123" s="1098"/>
      <c r="CE123" s="1098"/>
      <c r="CF123" s="1059"/>
      <c r="CG123" s="1060"/>
      <c r="CH123" s="1060"/>
      <c r="CI123" s="1060"/>
      <c r="CJ123" s="1061"/>
      <c r="CK123" s="1066"/>
      <c r="CL123" s="1067"/>
      <c r="CM123" s="1067"/>
      <c r="CN123" s="1067"/>
      <c r="CO123" s="1068"/>
      <c r="CP123" s="1074" t="s">
        <v>472</v>
      </c>
      <c r="CQ123" s="1075"/>
      <c r="CR123" s="1075"/>
      <c r="CS123" s="1075"/>
      <c r="CT123" s="1075"/>
      <c r="CU123" s="1075"/>
      <c r="CV123" s="1075"/>
      <c r="CW123" s="1075"/>
      <c r="CX123" s="1075"/>
      <c r="CY123" s="1075"/>
      <c r="CZ123" s="1075"/>
      <c r="DA123" s="1075"/>
      <c r="DB123" s="1075"/>
      <c r="DC123" s="1075"/>
      <c r="DD123" s="1075"/>
      <c r="DE123" s="1075"/>
      <c r="DF123" s="1076"/>
      <c r="DG123" s="990" t="s">
        <v>388</v>
      </c>
      <c r="DH123" s="991"/>
      <c r="DI123" s="991"/>
      <c r="DJ123" s="991"/>
      <c r="DK123" s="992"/>
      <c r="DL123" s="1014" t="s">
        <v>388</v>
      </c>
      <c r="DM123" s="991"/>
      <c r="DN123" s="991"/>
      <c r="DO123" s="991"/>
      <c r="DP123" s="992"/>
      <c r="DQ123" s="1014" t="s">
        <v>388</v>
      </c>
      <c r="DR123" s="991"/>
      <c r="DS123" s="991"/>
      <c r="DT123" s="991"/>
      <c r="DU123" s="992"/>
      <c r="DV123" s="1015" t="s">
        <v>388</v>
      </c>
      <c r="DW123" s="1016"/>
      <c r="DX123" s="1016"/>
      <c r="DY123" s="1016"/>
      <c r="DZ123" s="1017"/>
    </row>
    <row r="124" spans="1:130" s="246" customFormat="1" ht="26.25" customHeight="1" thickBot="1">
      <c r="A124" s="1100"/>
      <c r="B124" s="1003"/>
      <c r="C124" s="946" t="s">
        <v>457</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90" t="s">
        <v>388</v>
      </c>
      <c r="AB124" s="991"/>
      <c r="AC124" s="991"/>
      <c r="AD124" s="991"/>
      <c r="AE124" s="992"/>
      <c r="AF124" s="1014" t="s">
        <v>388</v>
      </c>
      <c r="AG124" s="991"/>
      <c r="AH124" s="991"/>
      <c r="AI124" s="991"/>
      <c r="AJ124" s="992"/>
      <c r="AK124" s="1014" t="s">
        <v>388</v>
      </c>
      <c r="AL124" s="991"/>
      <c r="AM124" s="991"/>
      <c r="AN124" s="991"/>
      <c r="AO124" s="992"/>
      <c r="AP124" s="1015" t="s">
        <v>388</v>
      </c>
      <c r="AQ124" s="1016"/>
      <c r="AR124" s="1016"/>
      <c r="AS124" s="1016"/>
      <c r="AT124" s="1017"/>
      <c r="AU124" s="1093" t="s">
        <v>473</v>
      </c>
      <c r="AV124" s="1094"/>
      <c r="AW124" s="1094"/>
      <c r="AX124" s="1094"/>
      <c r="AY124" s="1094"/>
      <c r="AZ124" s="1094"/>
      <c r="BA124" s="1094"/>
      <c r="BB124" s="1094"/>
      <c r="BC124" s="1094"/>
      <c r="BD124" s="1094"/>
      <c r="BE124" s="1094"/>
      <c r="BF124" s="1094"/>
      <c r="BG124" s="1094"/>
      <c r="BH124" s="1094"/>
      <c r="BI124" s="1094"/>
      <c r="BJ124" s="1094"/>
      <c r="BK124" s="1094"/>
      <c r="BL124" s="1094"/>
      <c r="BM124" s="1094"/>
      <c r="BN124" s="1094"/>
      <c r="BO124" s="1094"/>
      <c r="BP124" s="1095"/>
      <c r="BQ124" s="1096">
        <v>42.6</v>
      </c>
      <c r="BR124" s="1091"/>
      <c r="BS124" s="1091"/>
      <c r="BT124" s="1091"/>
      <c r="BU124" s="1091"/>
      <c r="BV124" s="1091">
        <v>40.700000000000003</v>
      </c>
      <c r="BW124" s="1091"/>
      <c r="BX124" s="1091"/>
      <c r="BY124" s="1091"/>
      <c r="BZ124" s="1091"/>
      <c r="CA124" s="1091">
        <v>44.2</v>
      </c>
      <c r="CB124" s="1091"/>
      <c r="CC124" s="1091"/>
      <c r="CD124" s="1091"/>
      <c r="CE124" s="1091"/>
      <c r="CF124" s="1071"/>
      <c r="CG124" s="1072"/>
      <c r="CH124" s="1072"/>
      <c r="CI124" s="1072"/>
      <c r="CJ124" s="1073"/>
      <c r="CK124" s="1069"/>
      <c r="CL124" s="1069"/>
      <c r="CM124" s="1069"/>
      <c r="CN124" s="1069"/>
      <c r="CO124" s="1070"/>
      <c r="CP124" s="1074" t="s">
        <v>474</v>
      </c>
      <c r="CQ124" s="1075"/>
      <c r="CR124" s="1075"/>
      <c r="CS124" s="1075"/>
      <c r="CT124" s="1075"/>
      <c r="CU124" s="1075"/>
      <c r="CV124" s="1075"/>
      <c r="CW124" s="1075"/>
      <c r="CX124" s="1075"/>
      <c r="CY124" s="1075"/>
      <c r="CZ124" s="1075"/>
      <c r="DA124" s="1075"/>
      <c r="DB124" s="1075"/>
      <c r="DC124" s="1075"/>
      <c r="DD124" s="1075"/>
      <c r="DE124" s="1075"/>
      <c r="DF124" s="1076"/>
      <c r="DG124" s="1062" t="s">
        <v>475</v>
      </c>
      <c r="DH124" s="1054"/>
      <c r="DI124" s="1054"/>
      <c r="DJ124" s="1054"/>
      <c r="DK124" s="1055"/>
      <c r="DL124" s="1053" t="s">
        <v>475</v>
      </c>
      <c r="DM124" s="1054"/>
      <c r="DN124" s="1054"/>
      <c r="DO124" s="1054"/>
      <c r="DP124" s="1055"/>
      <c r="DQ124" s="1053" t="s">
        <v>128</v>
      </c>
      <c r="DR124" s="1054"/>
      <c r="DS124" s="1054"/>
      <c r="DT124" s="1054"/>
      <c r="DU124" s="1055"/>
      <c r="DV124" s="1056" t="s">
        <v>476</v>
      </c>
      <c r="DW124" s="1057"/>
      <c r="DX124" s="1057"/>
      <c r="DY124" s="1057"/>
      <c r="DZ124" s="1058"/>
    </row>
    <row r="125" spans="1:130" s="246" customFormat="1" ht="26.25" customHeight="1">
      <c r="A125" s="1100"/>
      <c r="B125" s="1003"/>
      <c r="C125" s="946" t="s">
        <v>459</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90" t="s">
        <v>477</v>
      </c>
      <c r="AB125" s="991"/>
      <c r="AC125" s="991"/>
      <c r="AD125" s="991"/>
      <c r="AE125" s="992"/>
      <c r="AF125" s="1014" t="s">
        <v>478</v>
      </c>
      <c r="AG125" s="991"/>
      <c r="AH125" s="991"/>
      <c r="AI125" s="991"/>
      <c r="AJ125" s="992"/>
      <c r="AK125" s="1014" t="s">
        <v>479</v>
      </c>
      <c r="AL125" s="991"/>
      <c r="AM125" s="991"/>
      <c r="AN125" s="991"/>
      <c r="AO125" s="992"/>
      <c r="AP125" s="1015" t="s">
        <v>480</v>
      </c>
      <c r="AQ125" s="1016"/>
      <c r="AR125" s="1016"/>
      <c r="AS125" s="1016"/>
      <c r="AT125" s="1017"/>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077" t="s">
        <v>481</v>
      </c>
      <c r="CL125" s="1064"/>
      <c r="CM125" s="1064"/>
      <c r="CN125" s="1064"/>
      <c r="CO125" s="1065"/>
      <c r="CP125" s="960" t="s">
        <v>482</v>
      </c>
      <c r="CQ125" s="961"/>
      <c r="CR125" s="961"/>
      <c r="CS125" s="961"/>
      <c r="CT125" s="961"/>
      <c r="CU125" s="961"/>
      <c r="CV125" s="961"/>
      <c r="CW125" s="961"/>
      <c r="CX125" s="961"/>
      <c r="CY125" s="961"/>
      <c r="CZ125" s="961"/>
      <c r="DA125" s="961"/>
      <c r="DB125" s="961"/>
      <c r="DC125" s="961"/>
      <c r="DD125" s="961"/>
      <c r="DE125" s="961"/>
      <c r="DF125" s="962"/>
      <c r="DG125" s="963" t="s">
        <v>128</v>
      </c>
      <c r="DH125" s="964"/>
      <c r="DI125" s="964"/>
      <c r="DJ125" s="964"/>
      <c r="DK125" s="964"/>
      <c r="DL125" s="964" t="s">
        <v>128</v>
      </c>
      <c r="DM125" s="964"/>
      <c r="DN125" s="964"/>
      <c r="DO125" s="964"/>
      <c r="DP125" s="964"/>
      <c r="DQ125" s="964" t="s">
        <v>483</v>
      </c>
      <c r="DR125" s="964"/>
      <c r="DS125" s="964"/>
      <c r="DT125" s="964"/>
      <c r="DU125" s="964"/>
      <c r="DV125" s="1009" t="s">
        <v>128</v>
      </c>
      <c r="DW125" s="1009"/>
      <c r="DX125" s="1009"/>
      <c r="DY125" s="1009"/>
      <c r="DZ125" s="1010"/>
    </row>
    <row r="126" spans="1:130" s="246" customFormat="1" ht="26.25" customHeight="1" thickBot="1">
      <c r="A126" s="1100"/>
      <c r="B126" s="1003"/>
      <c r="C126" s="946" t="s">
        <v>461</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90">
        <v>4305</v>
      </c>
      <c r="AB126" s="991"/>
      <c r="AC126" s="991"/>
      <c r="AD126" s="991"/>
      <c r="AE126" s="992"/>
      <c r="AF126" s="1014">
        <v>4251</v>
      </c>
      <c r="AG126" s="991"/>
      <c r="AH126" s="991"/>
      <c r="AI126" s="991"/>
      <c r="AJ126" s="992"/>
      <c r="AK126" s="1014">
        <v>1291</v>
      </c>
      <c r="AL126" s="991"/>
      <c r="AM126" s="991"/>
      <c r="AN126" s="991"/>
      <c r="AO126" s="992"/>
      <c r="AP126" s="1015">
        <v>0</v>
      </c>
      <c r="AQ126" s="1016"/>
      <c r="AR126" s="1016"/>
      <c r="AS126" s="1016"/>
      <c r="AT126" s="1017"/>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078"/>
      <c r="CL126" s="1067"/>
      <c r="CM126" s="1067"/>
      <c r="CN126" s="1067"/>
      <c r="CO126" s="1068"/>
      <c r="CP126" s="993" t="s">
        <v>484</v>
      </c>
      <c r="CQ126" s="988"/>
      <c r="CR126" s="988"/>
      <c r="CS126" s="988"/>
      <c r="CT126" s="988"/>
      <c r="CU126" s="988"/>
      <c r="CV126" s="988"/>
      <c r="CW126" s="988"/>
      <c r="CX126" s="988"/>
      <c r="CY126" s="988"/>
      <c r="CZ126" s="988"/>
      <c r="DA126" s="988"/>
      <c r="DB126" s="988"/>
      <c r="DC126" s="988"/>
      <c r="DD126" s="988"/>
      <c r="DE126" s="988"/>
      <c r="DF126" s="989"/>
      <c r="DG126" s="949" t="s">
        <v>475</v>
      </c>
      <c r="DH126" s="934"/>
      <c r="DI126" s="934"/>
      <c r="DJ126" s="934"/>
      <c r="DK126" s="934"/>
      <c r="DL126" s="934" t="s">
        <v>479</v>
      </c>
      <c r="DM126" s="934"/>
      <c r="DN126" s="934"/>
      <c r="DO126" s="934"/>
      <c r="DP126" s="934"/>
      <c r="DQ126" s="934" t="s">
        <v>485</v>
      </c>
      <c r="DR126" s="934"/>
      <c r="DS126" s="934"/>
      <c r="DT126" s="934"/>
      <c r="DU126" s="934"/>
      <c r="DV126" s="935" t="s">
        <v>475</v>
      </c>
      <c r="DW126" s="935"/>
      <c r="DX126" s="935"/>
      <c r="DY126" s="935"/>
      <c r="DZ126" s="936"/>
    </row>
    <row r="127" spans="1:130" s="246" customFormat="1" ht="26.25" customHeight="1">
      <c r="A127" s="1101"/>
      <c r="B127" s="1005"/>
      <c r="C127" s="1040" t="s">
        <v>486</v>
      </c>
      <c r="D127" s="1041"/>
      <c r="E127" s="1041"/>
      <c r="F127" s="1041"/>
      <c r="G127" s="1041"/>
      <c r="H127" s="1041"/>
      <c r="I127" s="1041"/>
      <c r="J127" s="1041"/>
      <c r="K127" s="1041"/>
      <c r="L127" s="1041"/>
      <c r="M127" s="1041"/>
      <c r="N127" s="1041"/>
      <c r="O127" s="1041"/>
      <c r="P127" s="1041"/>
      <c r="Q127" s="1041"/>
      <c r="R127" s="1041"/>
      <c r="S127" s="1041"/>
      <c r="T127" s="1041"/>
      <c r="U127" s="1041"/>
      <c r="V127" s="1041"/>
      <c r="W127" s="1041"/>
      <c r="X127" s="1041"/>
      <c r="Y127" s="1041"/>
      <c r="Z127" s="1042"/>
      <c r="AA127" s="990">
        <v>8434</v>
      </c>
      <c r="AB127" s="991"/>
      <c r="AC127" s="991"/>
      <c r="AD127" s="991"/>
      <c r="AE127" s="992"/>
      <c r="AF127" s="1014">
        <v>8267</v>
      </c>
      <c r="AG127" s="991"/>
      <c r="AH127" s="991"/>
      <c r="AI127" s="991"/>
      <c r="AJ127" s="992"/>
      <c r="AK127" s="1014">
        <v>8101</v>
      </c>
      <c r="AL127" s="991"/>
      <c r="AM127" s="991"/>
      <c r="AN127" s="991"/>
      <c r="AO127" s="992"/>
      <c r="AP127" s="1015">
        <v>0.2</v>
      </c>
      <c r="AQ127" s="1016"/>
      <c r="AR127" s="1016"/>
      <c r="AS127" s="1016"/>
      <c r="AT127" s="1017"/>
      <c r="AU127" s="282"/>
      <c r="AV127" s="282"/>
      <c r="AW127" s="282"/>
      <c r="AX127" s="1082" t="s">
        <v>487</v>
      </c>
      <c r="AY127" s="1083"/>
      <c r="AZ127" s="1083"/>
      <c r="BA127" s="1083"/>
      <c r="BB127" s="1083"/>
      <c r="BC127" s="1083"/>
      <c r="BD127" s="1083"/>
      <c r="BE127" s="1084"/>
      <c r="BF127" s="1085" t="s">
        <v>488</v>
      </c>
      <c r="BG127" s="1083"/>
      <c r="BH127" s="1083"/>
      <c r="BI127" s="1083"/>
      <c r="BJ127" s="1083"/>
      <c r="BK127" s="1083"/>
      <c r="BL127" s="1084"/>
      <c r="BM127" s="1085" t="s">
        <v>489</v>
      </c>
      <c r="BN127" s="1083"/>
      <c r="BO127" s="1083"/>
      <c r="BP127" s="1083"/>
      <c r="BQ127" s="1083"/>
      <c r="BR127" s="1083"/>
      <c r="BS127" s="1084"/>
      <c r="BT127" s="1085" t="s">
        <v>490</v>
      </c>
      <c r="BU127" s="1083"/>
      <c r="BV127" s="1083"/>
      <c r="BW127" s="1083"/>
      <c r="BX127" s="1083"/>
      <c r="BY127" s="1083"/>
      <c r="BZ127" s="1092"/>
      <c r="CA127" s="282"/>
      <c r="CB127" s="282"/>
      <c r="CC127" s="282"/>
      <c r="CD127" s="283"/>
      <c r="CE127" s="283"/>
      <c r="CF127" s="283"/>
      <c r="CG127" s="280"/>
      <c r="CH127" s="280"/>
      <c r="CI127" s="280"/>
      <c r="CJ127" s="281"/>
      <c r="CK127" s="1078"/>
      <c r="CL127" s="1067"/>
      <c r="CM127" s="1067"/>
      <c r="CN127" s="1067"/>
      <c r="CO127" s="1068"/>
      <c r="CP127" s="993" t="s">
        <v>491</v>
      </c>
      <c r="CQ127" s="988"/>
      <c r="CR127" s="988"/>
      <c r="CS127" s="988"/>
      <c r="CT127" s="988"/>
      <c r="CU127" s="988"/>
      <c r="CV127" s="988"/>
      <c r="CW127" s="988"/>
      <c r="CX127" s="988"/>
      <c r="CY127" s="988"/>
      <c r="CZ127" s="988"/>
      <c r="DA127" s="988"/>
      <c r="DB127" s="988"/>
      <c r="DC127" s="988"/>
      <c r="DD127" s="988"/>
      <c r="DE127" s="988"/>
      <c r="DF127" s="989"/>
      <c r="DG127" s="949" t="s">
        <v>492</v>
      </c>
      <c r="DH127" s="934"/>
      <c r="DI127" s="934"/>
      <c r="DJ127" s="934"/>
      <c r="DK127" s="934"/>
      <c r="DL127" s="934" t="s">
        <v>388</v>
      </c>
      <c r="DM127" s="934"/>
      <c r="DN127" s="934"/>
      <c r="DO127" s="934"/>
      <c r="DP127" s="934"/>
      <c r="DQ127" s="934" t="s">
        <v>476</v>
      </c>
      <c r="DR127" s="934"/>
      <c r="DS127" s="934"/>
      <c r="DT127" s="934"/>
      <c r="DU127" s="934"/>
      <c r="DV127" s="935" t="s">
        <v>493</v>
      </c>
      <c r="DW127" s="935"/>
      <c r="DX127" s="935"/>
      <c r="DY127" s="935"/>
      <c r="DZ127" s="936"/>
    </row>
    <row r="128" spans="1:130" s="246" customFormat="1" ht="26.25" customHeight="1" thickBot="1">
      <c r="A128" s="1102" t="s">
        <v>494</v>
      </c>
      <c r="B128" s="1103"/>
      <c r="C128" s="1103"/>
      <c r="D128" s="1103"/>
      <c r="E128" s="1103"/>
      <c r="F128" s="1103"/>
      <c r="G128" s="1103"/>
      <c r="H128" s="1103"/>
      <c r="I128" s="1103"/>
      <c r="J128" s="1103"/>
      <c r="K128" s="1103"/>
      <c r="L128" s="1103"/>
      <c r="M128" s="1103"/>
      <c r="N128" s="1103"/>
      <c r="O128" s="1103"/>
      <c r="P128" s="1103"/>
      <c r="Q128" s="1103"/>
      <c r="R128" s="1103"/>
      <c r="S128" s="1103"/>
      <c r="T128" s="1103"/>
      <c r="U128" s="1103"/>
      <c r="V128" s="1103"/>
      <c r="W128" s="1104" t="s">
        <v>495</v>
      </c>
      <c r="X128" s="1104"/>
      <c r="Y128" s="1104"/>
      <c r="Z128" s="1105"/>
      <c r="AA128" s="1106" t="s">
        <v>475</v>
      </c>
      <c r="AB128" s="1107"/>
      <c r="AC128" s="1107"/>
      <c r="AD128" s="1107"/>
      <c r="AE128" s="1108"/>
      <c r="AF128" s="1109" t="s">
        <v>496</v>
      </c>
      <c r="AG128" s="1107"/>
      <c r="AH128" s="1107"/>
      <c r="AI128" s="1107"/>
      <c r="AJ128" s="1108"/>
      <c r="AK128" s="1109" t="s">
        <v>388</v>
      </c>
      <c r="AL128" s="1107"/>
      <c r="AM128" s="1107"/>
      <c r="AN128" s="1107"/>
      <c r="AO128" s="1108"/>
      <c r="AP128" s="1110"/>
      <c r="AQ128" s="1111"/>
      <c r="AR128" s="1111"/>
      <c r="AS128" s="1111"/>
      <c r="AT128" s="1112"/>
      <c r="AU128" s="282"/>
      <c r="AV128" s="282"/>
      <c r="AW128" s="282"/>
      <c r="AX128" s="965" t="s">
        <v>497</v>
      </c>
      <c r="AY128" s="961"/>
      <c r="AZ128" s="961"/>
      <c r="BA128" s="961"/>
      <c r="BB128" s="961"/>
      <c r="BC128" s="961"/>
      <c r="BD128" s="961"/>
      <c r="BE128" s="962"/>
      <c r="BF128" s="1086" t="s">
        <v>496</v>
      </c>
      <c r="BG128" s="1087"/>
      <c r="BH128" s="1087"/>
      <c r="BI128" s="1087"/>
      <c r="BJ128" s="1087"/>
      <c r="BK128" s="1087"/>
      <c r="BL128" s="1088"/>
      <c r="BM128" s="1086">
        <v>15</v>
      </c>
      <c r="BN128" s="1087"/>
      <c r="BO128" s="1087"/>
      <c r="BP128" s="1087"/>
      <c r="BQ128" s="1087"/>
      <c r="BR128" s="1087"/>
      <c r="BS128" s="1088"/>
      <c r="BT128" s="1086">
        <v>20</v>
      </c>
      <c r="BU128" s="1087"/>
      <c r="BV128" s="1087"/>
      <c r="BW128" s="1087"/>
      <c r="BX128" s="1087"/>
      <c r="BY128" s="1087"/>
      <c r="BZ128" s="1113"/>
      <c r="CA128" s="283"/>
      <c r="CB128" s="283"/>
      <c r="CC128" s="283"/>
      <c r="CD128" s="283"/>
      <c r="CE128" s="283"/>
      <c r="CF128" s="283"/>
      <c r="CG128" s="280"/>
      <c r="CH128" s="280"/>
      <c r="CI128" s="280"/>
      <c r="CJ128" s="281"/>
      <c r="CK128" s="1079"/>
      <c r="CL128" s="1080"/>
      <c r="CM128" s="1080"/>
      <c r="CN128" s="1080"/>
      <c r="CO128" s="1081"/>
      <c r="CP128" s="1114" t="s">
        <v>498</v>
      </c>
      <c r="CQ128" s="1115"/>
      <c r="CR128" s="1115"/>
      <c r="CS128" s="1115"/>
      <c r="CT128" s="1115"/>
      <c r="CU128" s="1115"/>
      <c r="CV128" s="1115"/>
      <c r="CW128" s="1115"/>
      <c r="CX128" s="1115"/>
      <c r="CY128" s="1115"/>
      <c r="CZ128" s="1115"/>
      <c r="DA128" s="1115"/>
      <c r="DB128" s="1115"/>
      <c r="DC128" s="1115"/>
      <c r="DD128" s="1115"/>
      <c r="DE128" s="1115"/>
      <c r="DF128" s="1116"/>
      <c r="DG128" s="1117" t="s">
        <v>479</v>
      </c>
      <c r="DH128" s="1118"/>
      <c r="DI128" s="1118"/>
      <c r="DJ128" s="1118"/>
      <c r="DK128" s="1118"/>
      <c r="DL128" s="1118" t="s">
        <v>128</v>
      </c>
      <c r="DM128" s="1118"/>
      <c r="DN128" s="1118"/>
      <c r="DO128" s="1118"/>
      <c r="DP128" s="1118"/>
      <c r="DQ128" s="1118" t="s">
        <v>388</v>
      </c>
      <c r="DR128" s="1118"/>
      <c r="DS128" s="1118"/>
      <c r="DT128" s="1118"/>
      <c r="DU128" s="1118"/>
      <c r="DV128" s="1119" t="s">
        <v>492</v>
      </c>
      <c r="DW128" s="1119"/>
      <c r="DX128" s="1119"/>
      <c r="DY128" s="1119"/>
      <c r="DZ128" s="1120"/>
    </row>
    <row r="129" spans="1:131" s="246" customFormat="1" ht="26.25" customHeight="1">
      <c r="A129" s="1011" t="s">
        <v>106</v>
      </c>
      <c r="B129" s="1012"/>
      <c r="C129" s="1012"/>
      <c r="D129" s="1012"/>
      <c r="E129" s="1012"/>
      <c r="F129" s="1012"/>
      <c r="G129" s="1012"/>
      <c r="H129" s="1012"/>
      <c r="I129" s="1012"/>
      <c r="J129" s="1012"/>
      <c r="K129" s="1012"/>
      <c r="L129" s="1012"/>
      <c r="M129" s="1012"/>
      <c r="N129" s="1012"/>
      <c r="O129" s="1012"/>
      <c r="P129" s="1012"/>
      <c r="Q129" s="1012"/>
      <c r="R129" s="1012"/>
      <c r="S129" s="1012"/>
      <c r="T129" s="1012"/>
      <c r="U129" s="1012"/>
      <c r="V129" s="1012"/>
      <c r="W129" s="1121" t="s">
        <v>499</v>
      </c>
      <c r="X129" s="1122"/>
      <c r="Y129" s="1122"/>
      <c r="Z129" s="1123"/>
      <c r="AA129" s="990">
        <v>4837188</v>
      </c>
      <c r="AB129" s="991"/>
      <c r="AC129" s="991"/>
      <c r="AD129" s="991"/>
      <c r="AE129" s="992"/>
      <c r="AF129" s="1014">
        <v>4831869</v>
      </c>
      <c r="AG129" s="991"/>
      <c r="AH129" s="991"/>
      <c r="AI129" s="991"/>
      <c r="AJ129" s="992"/>
      <c r="AK129" s="1014">
        <v>4693927</v>
      </c>
      <c r="AL129" s="991"/>
      <c r="AM129" s="991"/>
      <c r="AN129" s="991"/>
      <c r="AO129" s="992"/>
      <c r="AP129" s="1124"/>
      <c r="AQ129" s="1125"/>
      <c r="AR129" s="1125"/>
      <c r="AS129" s="1125"/>
      <c r="AT129" s="1126"/>
      <c r="AU129" s="284"/>
      <c r="AV129" s="284"/>
      <c r="AW129" s="284"/>
      <c r="AX129" s="1127" t="s">
        <v>500</v>
      </c>
      <c r="AY129" s="988"/>
      <c r="AZ129" s="988"/>
      <c r="BA129" s="988"/>
      <c r="BB129" s="988"/>
      <c r="BC129" s="988"/>
      <c r="BD129" s="988"/>
      <c r="BE129" s="989"/>
      <c r="BF129" s="1128" t="s">
        <v>477</v>
      </c>
      <c r="BG129" s="1129"/>
      <c r="BH129" s="1129"/>
      <c r="BI129" s="1129"/>
      <c r="BJ129" s="1129"/>
      <c r="BK129" s="1129"/>
      <c r="BL129" s="1130"/>
      <c r="BM129" s="1128">
        <v>20</v>
      </c>
      <c r="BN129" s="1129"/>
      <c r="BO129" s="1129"/>
      <c r="BP129" s="1129"/>
      <c r="BQ129" s="1129"/>
      <c r="BR129" s="1129"/>
      <c r="BS129" s="1130"/>
      <c r="BT129" s="1128">
        <v>30</v>
      </c>
      <c r="BU129" s="1131"/>
      <c r="BV129" s="1131"/>
      <c r="BW129" s="1131"/>
      <c r="BX129" s="1131"/>
      <c r="BY129" s="1131"/>
      <c r="BZ129" s="1132"/>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c r="A130" s="1011" t="s">
        <v>501</v>
      </c>
      <c r="B130" s="1012"/>
      <c r="C130" s="1012"/>
      <c r="D130" s="1012"/>
      <c r="E130" s="1012"/>
      <c r="F130" s="1012"/>
      <c r="G130" s="1012"/>
      <c r="H130" s="1012"/>
      <c r="I130" s="1012"/>
      <c r="J130" s="1012"/>
      <c r="K130" s="1012"/>
      <c r="L130" s="1012"/>
      <c r="M130" s="1012"/>
      <c r="N130" s="1012"/>
      <c r="O130" s="1012"/>
      <c r="P130" s="1012"/>
      <c r="Q130" s="1012"/>
      <c r="R130" s="1012"/>
      <c r="S130" s="1012"/>
      <c r="T130" s="1012"/>
      <c r="U130" s="1012"/>
      <c r="V130" s="1012"/>
      <c r="W130" s="1121" t="s">
        <v>502</v>
      </c>
      <c r="X130" s="1122"/>
      <c r="Y130" s="1122"/>
      <c r="Z130" s="1123"/>
      <c r="AA130" s="990">
        <v>263556</v>
      </c>
      <c r="AB130" s="991"/>
      <c r="AC130" s="991"/>
      <c r="AD130" s="991"/>
      <c r="AE130" s="992"/>
      <c r="AF130" s="1014">
        <v>258590</v>
      </c>
      <c r="AG130" s="991"/>
      <c r="AH130" s="991"/>
      <c r="AI130" s="991"/>
      <c r="AJ130" s="992"/>
      <c r="AK130" s="1014">
        <v>250612</v>
      </c>
      <c r="AL130" s="991"/>
      <c r="AM130" s="991"/>
      <c r="AN130" s="991"/>
      <c r="AO130" s="992"/>
      <c r="AP130" s="1124"/>
      <c r="AQ130" s="1125"/>
      <c r="AR130" s="1125"/>
      <c r="AS130" s="1125"/>
      <c r="AT130" s="1126"/>
      <c r="AU130" s="284"/>
      <c r="AV130" s="284"/>
      <c r="AW130" s="284"/>
      <c r="AX130" s="1127" t="s">
        <v>503</v>
      </c>
      <c r="AY130" s="988"/>
      <c r="AZ130" s="988"/>
      <c r="BA130" s="988"/>
      <c r="BB130" s="988"/>
      <c r="BC130" s="988"/>
      <c r="BD130" s="988"/>
      <c r="BE130" s="989"/>
      <c r="BF130" s="1133">
        <v>8.5</v>
      </c>
      <c r="BG130" s="1134"/>
      <c r="BH130" s="1134"/>
      <c r="BI130" s="1134"/>
      <c r="BJ130" s="1134"/>
      <c r="BK130" s="1134"/>
      <c r="BL130" s="1135"/>
      <c r="BM130" s="1133">
        <v>25</v>
      </c>
      <c r="BN130" s="1134"/>
      <c r="BO130" s="1134"/>
      <c r="BP130" s="1134"/>
      <c r="BQ130" s="1134"/>
      <c r="BR130" s="1134"/>
      <c r="BS130" s="1135"/>
      <c r="BT130" s="1133">
        <v>35</v>
      </c>
      <c r="BU130" s="1136"/>
      <c r="BV130" s="1136"/>
      <c r="BW130" s="1136"/>
      <c r="BX130" s="1136"/>
      <c r="BY130" s="1136"/>
      <c r="BZ130" s="1137"/>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c r="A131" s="1138"/>
      <c r="B131" s="1139"/>
      <c r="C131" s="1139"/>
      <c r="D131" s="1139"/>
      <c r="E131" s="1139"/>
      <c r="F131" s="1139"/>
      <c r="G131" s="1139"/>
      <c r="H131" s="1139"/>
      <c r="I131" s="1139"/>
      <c r="J131" s="1139"/>
      <c r="K131" s="1139"/>
      <c r="L131" s="1139"/>
      <c r="M131" s="1139"/>
      <c r="N131" s="1139"/>
      <c r="O131" s="1139"/>
      <c r="P131" s="1139"/>
      <c r="Q131" s="1139"/>
      <c r="R131" s="1139"/>
      <c r="S131" s="1139"/>
      <c r="T131" s="1139"/>
      <c r="U131" s="1139"/>
      <c r="V131" s="1139"/>
      <c r="W131" s="1140" t="s">
        <v>504</v>
      </c>
      <c r="X131" s="1141"/>
      <c r="Y131" s="1141"/>
      <c r="Z131" s="1142"/>
      <c r="AA131" s="1062">
        <v>4573632</v>
      </c>
      <c r="AB131" s="1054"/>
      <c r="AC131" s="1054"/>
      <c r="AD131" s="1054"/>
      <c r="AE131" s="1055"/>
      <c r="AF131" s="1053">
        <v>4573279</v>
      </c>
      <c r="AG131" s="1054"/>
      <c r="AH131" s="1054"/>
      <c r="AI131" s="1054"/>
      <c r="AJ131" s="1055"/>
      <c r="AK131" s="1053">
        <v>4443315</v>
      </c>
      <c r="AL131" s="1054"/>
      <c r="AM131" s="1054"/>
      <c r="AN131" s="1054"/>
      <c r="AO131" s="1055"/>
      <c r="AP131" s="1143"/>
      <c r="AQ131" s="1144"/>
      <c r="AR131" s="1144"/>
      <c r="AS131" s="1144"/>
      <c r="AT131" s="1145"/>
      <c r="AU131" s="284"/>
      <c r="AV131" s="284"/>
      <c r="AW131" s="284"/>
      <c r="AX131" s="1163" t="s">
        <v>505</v>
      </c>
      <c r="AY131" s="1115"/>
      <c r="AZ131" s="1115"/>
      <c r="BA131" s="1115"/>
      <c r="BB131" s="1115"/>
      <c r="BC131" s="1115"/>
      <c r="BD131" s="1115"/>
      <c r="BE131" s="1116"/>
      <c r="BF131" s="1164">
        <v>44.2</v>
      </c>
      <c r="BG131" s="1165"/>
      <c r="BH131" s="1165"/>
      <c r="BI131" s="1165"/>
      <c r="BJ131" s="1165"/>
      <c r="BK131" s="1165"/>
      <c r="BL131" s="1166"/>
      <c r="BM131" s="1164">
        <v>350</v>
      </c>
      <c r="BN131" s="1165"/>
      <c r="BO131" s="1165"/>
      <c r="BP131" s="1165"/>
      <c r="BQ131" s="1165"/>
      <c r="BR131" s="1165"/>
      <c r="BS131" s="1166"/>
      <c r="BT131" s="1167"/>
      <c r="BU131" s="1168"/>
      <c r="BV131" s="1168"/>
      <c r="BW131" s="1168"/>
      <c r="BX131" s="1168"/>
      <c r="BY131" s="1168"/>
      <c r="BZ131" s="1169"/>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c r="A132" s="1146" t="s">
        <v>506</v>
      </c>
      <c r="B132" s="1147"/>
      <c r="C132" s="1147"/>
      <c r="D132" s="1147"/>
      <c r="E132" s="1147"/>
      <c r="F132" s="1147"/>
      <c r="G132" s="1147"/>
      <c r="H132" s="1147"/>
      <c r="I132" s="1147"/>
      <c r="J132" s="1147"/>
      <c r="K132" s="1147"/>
      <c r="L132" s="1147"/>
      <c r="M132" s="1147"/>
      <c r="N132" s="1147"/>
      <c r="O132" s="1147"/>
      <c r="P132" s="1147"/>
      <c r="Q132" s="1147"/>
      <c r="R132" s="1147"/>
      <c r="S132" s="1147"/>
      <c r="T132" s="1147"/>
      <c r="U132" s="1147"/>
      <c r="V132" s="1150" t="s">
        <v>507</v>
      </c>
      <c r="W132" s="1150"/>
      <c r="X132" s="1150"/>
      <c r="Y132" s="1150"/>
      <c r="Z132" s="1151"/>
      <c r="AA132" s="1152">
        <v>7.3149523179999996</v>
      </c>
      <c r="AB132" s="1153"/>
      <c r="AC132" s="1153"/>
      <c r="AD132" s="1153"/>
      <c r="AE132" s="1154"/>
      <c r="AF132" s="1155">
        <v>8.8469782840000004</v>
      </c>
      <c r="AG132" s="1153"/>
      <c r="AH132" s="1153"/>
      <c r="AI132" s="1153"/>
      <c r="AJ132" s="1154"/>
      <c r="AK132" s="1155">
        <v>9.3598810799999992</v>
      </c>
      <c r="AL132" s="1153"/>
      <c r="AM132" s="1153"/>
      <c r="AN132" s="1153"/>
      <c r="AO132" s="1154"/>
      <c r="AP132" s="1059"/>
      <c r="AQ132" s="1060"/>
      <c r="AR132" s="1060"/>
      <c r="AS132" s="1060"/>
      <c r="AT132" s="1156"/>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c r="A133" s="1148"/>
      <c r="B133" s="1149"/>
      <c r="C133" s="1149"/>
      <c r="D133" s="1149"/>
      <c r="E133" s="1149"/>
      <c r="F133" s="1149"/>
      <c r="G133" s="1149"/>
      <c r="H133" s="1149"/>
      <c r="I133" s="1149"/>
      <c r="J133" s="1149"/>
      <c r="K133" s="1149"/>
      <c r="L133" s="1149"/>
      <c r="M133" s="1149"/>
      <c r="N133" s="1149"/>
      <c r="O133" s="1149"/>
      <c r="P133" s="1149"/>
      <c r="Q133" s="1149"/>
      <c r="R133" s="1149"/>
      <c r="S133" s="1149"/>
      <c r="T133" s="1149"/>
      <c r="U133" s="1149"/>
      <c r="V133" s="1157" t="s">
        <v>508</v>
      </c>
      <c r="W133" s="1157"/>
      <c r="X133" s="1157"/>
      <c r="Y133" s="1157"/>
      <c r="Z133" s="1158"/>
      <c r="AA133" s="1159">
        <v>6.2</v>
      </c>
      <c r="AB133" s="1160"/>
      <c r="AC133" s="1160"/>
      <c r="AD133" s="1160"/>
      <c r="AE133" s="1161"/>
      <c r="AF133" s="1159">
        <v>7.3</v>
      </c>
      <c r="AG133" s="1160"/>
      <c r="AH133" s="1160"/>
      <c r="AI133" s="1160"/>
      <c r="AJ133" s="1161"/>
      <c r="AK133" s="1159">
        <v>8.5</v>
      </c>
      <c r="AL133" s="1160"/>
      <c r="AM133" s="1160"/>
      <c r="AN133" s="1160"/>
      <c r="AO133" s="1161"/>
      <c r="AP133" s="1071"/>
      <c r="AQ133" s="1072"/>
      <c r="AR133" s="1072"/>
      <c r="AS133" s="1072"/>
      <c r="AT133" s="1162"/>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sheetData>
  <sheetProtection sheet="1" objects="1" scenarios="1" formatRows="0"/>
  <mergeCells count="2033">
    <mergeCell ref="A130:V130"/>
    <mergeCell ref="W130:Z130"/>
    <mergeCell ref="AA130:AE130"/>
    <mergeCell ref="AF130:AJ130"/>
    <mergeCell ref="AK130:AO130"/>
    <mergeCell ref="AP130:AT130"/>
    <mergeCell ref="AX130:BE130"/>
    <mergeCell ref="BF130:BL130"/>
    <mergeCell ref="BM130:BS130"/>
    <mergeCell ref="BT130:BZ130"/>
    <mergeCell ref="A131:V131"/>
    <mergeCell ref="W131:Z131"/>
    <mergeCell ref="AA131:AE131"/>
    <mergeCell ref="AF131:AJ131"/>
    <mergeCell ref="AK131:AO131"/>
    <mergeCell ref="AP131:AT131"/>
    <mergeCell ref="A132:U133"/>
    <mergeCell ref="V132:Z132"/>
    <mergeCell ref="AA132:AE132"/>
    <mergeCell ref="AF132:AJ132"/>
    <mergeCell ref="AK132:AO132"/>
    <mergeCell ref="AP132:AT132"/>
    <mergeCell ref="V133:Z133"/>
    <mergeCell ref="AA133:AE133"/>
    <mergeCell ref="AF133:AJ133"/>
    <mergeCell ref="AK133:AO133"/>
    <mergeCell ref="AP133:AT133"/>
    <mergeCell ref="AX131:BE131"/>
    <mergeCell ref="BF131:BL131"/>
    <mergeCell ref="BM131:BS131"/>
    <mergeCell ref="BT131:BZ131"/>
    <mergeCell ref="DL127:DP127"/>
    <mergeCell ref="DQ127:DU127"/>
    <mergeCell ref="DV127:DZ127"/>
    <mergeCell ref="A128:V128"/>
    <mergeCell ref="W128:Z128"/>
    <mergeCell ref="AA128:AE128"/>
    <mergeCell ref="AF128:AJ128"/>
    <mergeCell ref="AK128:AO128"/>
    <mergeCell ref="AP128:AT128"/>
    <mergeCell ref="AX128:BE128"/>
    <mergeCell ref="BT128:BZ128"/>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C127:Z127"/>
    <mergeCell ref="AA127:AE127"/>
    <mergeCell ref="AF127:AJ127"/>
    <mergeCell ref="AK127:AO127"/>
    <mergeCell ref="AP127:AT127"/>
    <mergeCell ref="BM127:BS127"/>
    <mergeCell ref="BT127:BZ127"/>
    <mergeCell ref="CP127:DF127"/>
    <mergeCell ref="DG127:DK127"/>
    <mergeCell ref="AU124:BP124"/>
    <mergeCell ref="BQ124:BU124"/>
    <mergeCell ref="BQ123:BU123"/>
    <mergeCell ref="BV123:BZ123"/>
    <mergeCell ref="CA123:CE123"/>
    <mergeCell ref="CF123:CJ123"/>
    <mergeCell ref="BV124:BZ124"/>
    <mergeCell ref="A119:B127"/>
    <mergeCell ref="C124:Z124"/>
    <mergeCell ref="AA124:AE124"/>
    <mergeCell ref="AF124:AJ124"/>
    <mergeCell ref="AK124:AO124"/>
    <mergeCell ref="AP124:AT124"/>
    <mergeCell ref="AF121:AJ121"/>
    <mergeCell ref="AK121:AO121"/>
    <mergeCell ref="AP121:AT121"/>
    <mergeCell ref="C120:Z120"/>
    <mergeCell ref="AP122:AT122"/>
    <mergeCell ref="C121:Z121"/>
    <mergeCell ref="AA121:AE121"/>
    <mergeCell ref="DG122:DK122"/>
    <mergeCell ref="DG126:DK126"/>
    <mergeCell ref="CA122:CE122"/>
    <mergeCell ref="CF122:CJ122"/>
    <mergeCell ref="CP122:DF122"/>
    <mergeCell ref="CP121:DF121"/>
    <mergeCell ref="DG121:DK121"/>
    <mergeCell ref="CA124:CE124"/>
    <mergeCell ref="DL125:DP125"/>
    <mergeCell ref="DQ125:DU125"/>
    <mergeCell ref="DV125:DZ125"/>
    <mergeCell ref="C126:Z126"/>
    <mergeCell ref="AA126:AE126"/>
    <mergeCell ref="AF126:AJ126"/>
    <mergeCell ref="AK126:AO126"/>
    <mergeCell ref="AP126:AT126"/>
    <mergeCell ref="DL126:DP126"/>
    <mergeCell ref="DQ126:DU126"/>
    <mergeCell ref="DV126:DZ126"/>
    <mergeCell ref="DQ123:DU123"/>
    <mergeCell ref="DV123:DZ123"/>
    <mergeCell ref="CF124:CJ124"/>
    <mergeCell ref="CP124:DF124"/>
    <mergeCell ref="CP123:DF123"/>
    <mergeCell ref="DL121:DP121"/>
    <mergeCell ref="DL120:DP120"/>
    <mergeCell ref="DQ120:DU120"/>
    <mergeCell ref="DV120:DZ120"/>
    <mergeCell ref="DL122:DP122"/>
    <mergeCell ref="DQ122:DU122"/>
    <mergeCell ref="DQ124:DU124"/>
    <mergeCell ref="DV124:DZ124"/>
    <mergeCell ref="C125:Z125"/>
    <mergeCell ref="AA125:AE125"/>
    <mergeCell ref="AF125:AJ125"/>
    <mergeCell ref="AK125:AO125"/>
    <mergeCell ref="AP125:AT125"/>
    <mergeCell ref="CK125:CO128"/>
    <mergeCell ref="AX127:BE127"/>
    <mergeCell ref="BF127:BL127"/>
    <mergeCell ref="BF128:BL128"/>
    <mergeCell ref="BM128:BS128"/>
    <mergeCell ref="CP125:DF125"/>
    <mergeCell ref="DG125:DK125"/>
    <mergeCell ref="CP126:DF126"/>
    <mergeCell ref="DQ121:DU121"/>
    <mergeCell ref="DV121:DZ121"/>
    <mergeCell ref="C122:Z122"/>
    <mergeCell ref="AA122:AE122"/>
    <mergeCell ref="AF122:AJ122"/>
    <mergeCell ref="AK122:AO122"/>
    <mergeCell ref="AZ122:BP122"/>
    <mergeCell ref="AZ121:BP121"/>
    <mergeCell ref="DL119:DP119"/>
    <mergeCell ref="DQ119:DU119"/>
    <mergeCell ref="DV119:DZ119"/>
    <mergeCell ref="BQ119:BU119"/>
    <mergeCell ref="BV119:BZ119"/>
    <mergeCell ref="CA119:CE119"/>
    <mergeCell ref="CF119:CJ119"/>
    <mergeCell ref="DG119:DK119"/>
    <mergeCell ref="DG124:DK124"/>
    <mergeCell ref="DG123:DK123"/>
    <mergeCell ref="BQ121:BU121"/>
    <mergeCell ref="DV122:DZ122"/>
    <mergeCell ref="C123:Z123"/>
    <mergeCell ref="AA123:AE123"/>
    <mergeCell ref="AF123:AJ123"/>
    <mergeCell ref="AK123:AO123"/>
    <mergeCell ref="AP123:AT123"/>
    <mergeCell ref="BO123:BP123"/>
    <mergeCell ref="BQ122:BU122"/>
    <mergeCell ref="BQ120:BU120"/>
    <mergeCell ref="BV120:BZ120"/>
    <mergeCell ref="CA120:CE120"/>
    <mergeCell ref="CF120:CJ120"/>
    <mergeCell ref="CK120:CO124"/>
    <mergeCell ref="BV122:BZ122"/>
    <mergeCell ref="CF121:CJ121"/>
    <mergeCell ref="BV121:BZ121"/>
    <mergeCell ref="CA121:CE121"/>
    <mergeCell ref="DL124:DP124"/>
    <mergeCell ref="DL123:DP123"/>
    <mergeCell ref="DG120:DK120"/>
    <mergeCell ref="CP120:DF120"/>
    <mergeCell ref="DV117:DZ117"/>
    <mergeCell ref="A118:Z118"/>
    <mergeCell ref="AA118:AE118"/>
    <mergeCell ref="AF118:AJ118"/>
    <mergeCell ref="AK118:AO118"/>
    <mergeCell ref="AP118:AT118"/>
    <mergeCell ref="AZ118:BP118"/>
    <mergeCell ref="AZ117:BP117"/>
    <mergeCell ref="BV118:BZ118"/>
    <mergeCell ref="CA118:CE118"/>
    <mergeCell ref="CF118:CJ118"/>
    <mergeCell ref="CM118:DF118"/>
    <mergeCell ref="CM119:DF119"/>
    <mergeCell ref="DG118:DK118"/>
    <mergeCell ref="DL118:DP118"/>
    <mergeCell ref="DQ118:DU118"/>
    <mergeCell ref="DV118:DZ118"/>
    <mergeCell ref="C119:Z119"/>
    <mergeCell ref="AA119:AE119"/>
    <mergeCell ref="AF119:AJ119"/>
    <mergeCell ref="AK119:AO119"/>
    <mergeCell ref="AP119:AT119"/>
    <mergeCell ref="BO119:BP119"/>
    <mergeCell ref="BQ118:BU118"/>
    <mergeCell ref="AA120:AE120"/>
    <mergeCell ref="AF120:AJ120"/>
    <mergeCell ref="AK120:AO120"/>
    <mergeCell ref="AP120:AT120"/>
    <mergeCell ref="AU120:AY123"/>
    <mergeCell ref="AZ120:BP120"/>
    <mergeCell ref="DG117:DK117"/>
    <mergeCell ref="DL117:DP117"/>
    <mergeCell ref="DQ117:DU117"/>
    <mergeCell ref="DL116:DP116"/>
    <mergeCell ref="DQ116:DU116"/>
    <mergeCell ref="DG116:DK116"/>
    <mergeCell ref="AZ116:BP116"/>
    <mergeCell ref="BQ116:BU116"/>
    <mergeCell ref="BV116:BZ116"/>
    <mergeCell ref="CA116:CE116"/>
    <mergeCell ref="CA115:CE115"/>
    <mergeCell ref="CF115:CJ115"/>
    <mergeCell ref="AP117:AT117"/>
    <mergeCell ref="C116:Z116"/>
    <mergeCell ref="AA116:AE116"/>
    <mergeCell ref="AF116:AJ116"/>
    <mergeCell ref="AK116:AO116"/>
    <mergeCell ref="AP116:AT116"/>
    <mergeCell ref="BQ117:BU117"/>
    <mergeCell ref="BV117:BZ117"/>
    <mergeCell ref="CA117:CE117"/>
    <mergeCell ref="CF117:CJ117"/>
    <mergeCell ref="CM117:DF117"/>
    <mergeCell ref="A117:X117"/>
    <mergeCell ref="Y117:Z117"/>
    <mergeCell ref="AA117:AE117"/>
    <mergeCell ref="AF117:AJ117"/>
    <mergeCell ref="AK117:AO117"/>
    <mergeCell ref="DV116:DZ116"/>
    <mergeCell ref="DV115:DZ115"/>
    <mergeCell ref="BV112:BZ112"/>
    <mergeCell ref="CA112:CE112"/>
    <mergeCell ref="CF112:CJ112"/>
    <mergeCell ref="CM112:DF112"/>
    <mergeCell ref="DQ114:DU114"/>
    <mergeCell ref="DV114:DZ114"/>
    <mergeCell ref="CF114:CJ114"/>
    <mergeCell ref="CM114:DF114"/>
    <mergeCell ref="AZ114:BP114"/>
    <mergeCell ref="BQ114:BU114"/>
    <mergeCell ref="BQ113:BU113"/>
    <mergeCell ref="BV113:BZ113"/>
    <mergeCell ref="DG115:DK115"/>
    <mergeCell ref="DL115:DP115"/>
    <mergeCell ref="CF113:CJ113"/>
    <mergeCell ref="CM113:DF113"/>
    <mergeCell ref="DG113:DK113"/>
    <mergeCell ref="DG114:DK114"/>
    <mergeCell ref="CM115:DF115"/>
    <mergeCell ref="CF116:CJ116"/>
    <mergeCell ref="CM116:DF116"/>
    <mergeCell ref="DQ115:DU115"/>
    <mergeCell ref="AK111:AO111"/>
    <mergeCell ref="AP111:AT111"/>
    <mergeCell ref="DL114:DP114"/>
    <mergeCell ref="DL113:DP113"/>
    <mergeCell ref="DQ113:DU113"/>
    <mergeCell ref="DV113:DZ113"/>
    <mergeCell ref="C114:Z114"/>
    <mergeCell ref="AA114:AE114"/>
    <mergeCell ref="AF114:AJ114"/>
    <mergeCell ref="BV114:BZ114"/>
    <mergeCell ref="CA114:CE114"/>
    <mergeCell ref="CA113:CE113"/>
    <mergeCell ref="AF112:AJ112"/>
    <mergeCell ref="AK112:AO112"/>
    <mergeCell ref="AP112:AT112"/>
    <mergeCell ref="C115:Z115"/>
    <mergeCell ref="AA115:AE115"/>
    <mergeCell ref="AF115:AJ115"/>
    <mergeCell ref="AK115:AO115"/>
    <mergeCell ref="AK114:AO114"/>
    <mergeCell ref="AP114:AT114"/>
    <mergeCell ref="AU109:BP109"/>
    <mergeCell ref="BQ109:BU109"/>
    <mergeCell ref="BV109:BZ109"/>
    <mergeCell ref="CA109:CE109"/>
    <mergeCell ref="DG112:DK112"/>
    <mergeCell ref="DL112:DP112"/>
    <mergeCell ref="DQ112:DU112"/>
    <mergeCell ref="DV112:DZ112"/>
    <mergeCell ref="C113:Z113"/>
    <mergeCell ref="AA113:AE113"/>
    <mergeCell ref="AF113:AJ113"/>
    <mergeCell ref="AK113:AO113"/>
    <mergeCell ref="AP113:AT113"/>
    <mergeCell ref="AZ113:BP113"/>
    <mergeCell ref="CA110:CE110"/>
    <mergeCell ref="CF110:CJ110"/>
    <mergeCell ref="CK110:CL119"/>
    <mergeCell ref="AZ111:BP111"/>
    <mergeCell ref="BQ111:BU111"/>
    <mergeCell ref="BV111:BZ111"/>
    <mergeCell ref="CA111:CE111"/>
    <mergeCell ref="AZ115:BP115"/>
    <mergeCell ref="BQ115:BU115"/>
    <mergeCell ref="BV115:BZ115"/>
    <mergeCell ref="CM110:DF110"/>
    <mergeCell ref="DG110:DK110"/>
    <mergeCell ref="DL110:DP110"/>
    <mergeCell ref="DQ110:DU110"/>
    <mergeCell ref="DV110:DZ110"/>
    <mergeCell ref="A111:Z111"/>
    <mergeCell ref="AA111:AE111"/>
    <mergeCell ref="AF111:AJ111"/>
    <mergeCell ref="AK109:AO109"/>
    <mergeCell ref="AP109:AT109"/>
    <mergeCell ref="CF111:CJ111"/>
    <mergeCell ref="CM111:DF111"/>
    <mergeCell ref="DG111:DK111"/>
    <mergeCell ref="A108:AT108"/>
    <mergeCell ref="A109:Z109"/>
    <mergeCell ref="AA109:AE109"/>
    <mergeCell ref="AF109:AJ109"/>
    <mergeCell ref="DL111:DP111"/>
    <mergeCell ref="CF109:CJ109"/>
    <mergeCell ref="CK109:DF109"/>
    <mergeCell ref="DV102:DZ102"/>
    <mergeCell ref="BQ103:DZ103"/>
    <mergeCell ref="BQ104:DZ104"/>
    <mergeCell ref="AU108:DZ108"/>
    <mergeCell ref="AZ110:BP110"/>
    <mergeCell ref="BQ110:BU110"/>
    <mergeCell ref="BV110:BZ110"/>
    <mergeCell ref="A110:Z110"/>
    <mergeCell ref="AA110:AE110"/>
    <mergeCell ref="AF110:AJ110"/>
    <mergeCell ref="AK110:AO110"/>
    <mergeCell ref="AP110:AT110"/>
    <mergeCell ref="AU110:AY119"/>
    <mergeCell ref="AP115:AT115"/>
    <mergeCell ref="A112:B116"/>
    <mergeCell ref="C112:Z112"/>
    <mergeCell ref="AA112:AE112"/>
    <mergeCell ref="AZ112:BP112"/>
    <mergeCell ref="BQ112:BU112"/>
    <mergeCell ref="DG109:DK109"/>
    <mergeCell ref="DL102:DP102"/>
    <mergeCell ref="DQ102:DU102"/>
    <mergeCell ref="DV100:DZ100"/>
    <mergeCell ref="BS101:CG101"/>
    <mergeCell ref="CH101:CL101"/>
    <mergeCell ref="CM101:CQ101"/>
    <mergeCell ref="CR101:CV101"/>
    <mergeCell ref="CW101:DA101"/>
    <mergeCell ref="DB101:DF101"/>
    <mergeCell ref="DG101:DK101"/>
    <mergeCell ref="DQ111:DU111"/>
    <mergeCell ref="DV111:DZ111"/>
    <mergeCell ref="DV101:DZ101"/>
    <mergeCell ref="BR102:CG102"/>
    <mergeCell ref="CH102:CL102"/>
    <mergeCell ref="CM102:CQ102"/>
    <mergeCell ref="CR102:CV102"/>
    <mergeCell ref="CW102:DA102"/>
    <mergeCell ref="DB102:DF102"/>
    <mergeCell ref="DG102:DK102"/>
    <mergeCell ref="DL109:DP109"/>
    <mergeCell ref="DQ109:DU109"/>
    <mergeCell ref="DV109:DZ109"/>
    <mergeCell ref="DL100:DP100"/>
    <mergeCell ref="DQ100:DU100"/>
    <mergeCell ref="DV98:DZ98"/>
    <mergeCell ref="BS99:CG99"/>
    <mergeCell ref="CH99:CL99"/>
    <mergeCell ref="CM99:CQ99"/>
    <mergeCell ref="CR99:CV99"/>
    <mergeCell ref="CW99:DA99"/>
    <mergeCell ref="DB99:DF99"/>
    <mergeCell ref="DG99:DK99"/>
    <mergeCell ref="DL101:DP101"/>
    <mergeCell ref="DQ101:DU101"/>
    <mergeCell ref="DV99:DZ99"/>
    <mergeCell ref="BS100:CG100"/>
    <mergeCell ref="CH100:CL100"/>
    <mergeCell ref="CM100:CQ100"/>
    <mergeCell ref="CR100:CV100"/>
    <mergeCell ref="CW100:DA100"/>
    <mergeCell ref="DB100:DF100"/>
    <mergeCell ref="DG100:DK100"/>
    <mergeCell ref="DL98:DP98"/>
    <mergeCell ref="DQ98:DU98"/>
    <mergeCell ref="DV96:DZ96"/>
    <mergeCell ref="BS97:CG97"/>
    <mergeCell ref="CH97:CL97"/>
    <mergeCell ref="CM97:CQ97"/>
    <mergeCell ref="CR97:CV97"/>
    <mergeCell ref="CW97:DA97"/>
    <mergeCell ref="DB97:DF97"/>
    <mergeCell ref="DG97:DK97"/>
    <mergeCell ref="DL99:DP99"/>
    <mergeCell ref="DQ99:DU99"/>
    <mergeCell ref="DV97:DZ97"/>
    <mergeCell ref="BS98:CG98"/>
    <mergeCell ref="CH98:CL98"/>
    <mergeCell ref="CM98:CQ98"/>
    <mergeCell ref="CR98:CV98"/>
    <mergeCell ref="CW98:DA98"/>
    <mergeCell ref="DB98:DF98"/>
    <mergeCell ref="DG98:DK98"/>
    <mergeCell ref="DL96:DP96"/>
    <mergeCell ref="DQ96:DU96"/>
    <mergeCell ref="DV94:DZ94"/>
    <mergeCell ref="BS95:CG95"/>
    <mergeCell ref="CH95:CL95"/>
    <mergeCell ref="CM95:CQ95"/>
    <mergeCell ref="CR95:CV95"/>
    <mergeCell ref="CW95:DA95"/>
    <mergeCell ref="DB95:DF95"/>
    <mergeCell ref="DG95:DK95"/>
    <mergeCell ref="DL97:DP97"/>
    <mergeCell ref="DQ97:DU97"/>
    <mergeCell ref="DV95:DZ95"/>
    <mergeCell ref="BS96:CG96"/>
    <mergeCell ref="CH96:CL96"/>
    <mergeCell ref="CM96:CQ96"/>
    <mergeCell ref="CR96:CV96"/>
    <mergeCell ref="CW96:DA96"/>
    <mergeCell ref="DB96:DF96"/>
    <mergeCell ref="DG96:DK96"/>
    <mergeCell ref="DL94:DP94"/>
    <mergeCell ref="DQ94:DU94"/>
    <mergeCell ref="DV92:DZ92"/>
    <mergeCell ref="BS93:CG93"/>
    <mergeCell ref="CH93:CL93"/>
    <mergeCell ref="CM93:CQ93"/>
    <mergeCell ref="CR93:CV93"/>
    <mergeCell ref="CW93:DA93"/>
    <mergeCell ref="DB93:DF93"/>
    <mergeCell ref="DG93:DK93"/>
    <mergeCell ref="DL95:DP95"/>
    <mergeCell ref="DQ95:DU95"/>
    <mergeCell ref="DV93:DZ93"/>
    <mergeCell ref="BS94:CG94"/>
    <mergeCell ref="CH94:CL94"/>
    <mergeCell ref="CM94:CQ94"/>
    <mergeCell ref="CR94:CV94"/>
    <mergeCell ref="CW94:DA94"/>
    <mergeCell ref="DB94:DF94"/>
    <mergeCell ref="DG94:DK94"/>
    <mergeCell ref="DL92:DP92"/>
    <mergeCell ref="DQ92:DU92"/>
    <mergeCell ref="DV90:DZ90"/>
    <mergeCell ref="BS91:CG91"/>
    <mergeCell ref="CH91:CL91"/>
    <mergeCell ref="CM91:CQ91"/>
    <mergeCell ref="CR91:CV91"/>
    <mergeCell ref="CW91:DA91"/>
    <mergeCell ref="DB91:DF91"/>
    <mergeCell ref="DG91:DK91"/>
    <mergeCell ref="DL93:DP93"/>
    <mergeCell ref="DQ93:DU93"/>
    <mergeCell ref="DV91:DZ91"/>
    <mergeCell ref="BS92:CG92"/>
    <mergeCell ref="CH92:CL92"/>
    <mergeCell ref="CM92:CQ92"/>
    <mergeCell ref="CR92:CV92"/>
    <mergeCell ref="CW92:DA92"/>
    <mergeCell ref="DB92:DF92"/>
    <mergeCell ref="DG92:DK92"/>
    <mergeCell ref="DL90:DP90"/>
    <mergeCell ref="DQ90:DU90"/>
    <mergeCell ref="DV88:DZ88"/>
    <mergeCell ref="BS89:CG89"/>
    <mergeCell ref="CH89:CL89"/>
    <mergeCell ref="CM89:CQ89"/>
    <mergeCell ref="CR89:CV89"/>
    <mergeCell ref="CW89:DA89"/>
    <mergeCell ref="DB89:DF89"/>
    <mergeCell ref="DG89:DK89"/>
    <mergeCell ref="DL91:DP91"/>
    <mergeCell ref="DQ91:DU91"/>
    <mergeCell ref="DV89:DZ89"/>
    <mergeCell ref="BS90:CG90"/>
    <mergeCell ref="CH90:CL90"/>
    <mergeCell ref="CM90:CQ90"/>
    <mergeCell ref="CR90:CV90"/>
    <mergeCell ref="CW90:DA90"/>
    <mergeCell ref="DB90:DF90"/>
    <mergeCell ref="DG90:DK90"/>
    <mergeCell ref="B88:P88"/>
    <mergeCell ref="Q88:U88"/>
    <mergeCell ref="V88:Z88"/>
    <mergeCell ref="AA88:AE88"/>
    <mergeCell ref="AF88:AJ88"/>
    <mergeCell ref="AK88:AO88"/>
    <mergeCell ref="AP88:AT88"/>
    <mergeCell ref="AU88:AY88"/>
    <mergeCell ref="AZ88:BD88"/>
    <mergeCell ref="BS88:CG88"/>
    <mergeCell ref="CH88:CL88"/>
    <mergeCell ref="CM88:CQ88"/>
    <mergeCell ref="DL89:DP89"/>
    <mergeCell ref="DQ89:DU89"/>
    <mergeCell ref="CR88:CV88"/>
    <mergeCell ref="CW88:DA88"/>
    <mergeCell ref="DB88:DF88"/>
    <mergeCell ref="DG88:DK88"/>
    <mergeCell ref="DL88:DP88"/>
    <mergeCell ref="DQ88:DU88"/>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DB71:DF71"/>
    <mergeCell ref="DG71:DK71"/>
    <mergeCell ref="DL71:DP71"/>
    <mergeCell ref="DQ71:DU71"/>
    <mergeCell ref="DV70:DZ70"/>
    <mergeCell ref="DG70:DK70"/>
    <mergeCell ref="DL70:DP70"/>
    <mergeCell ref="DQ70:DU70"/>
    <mergeCell ref="DV68:DZ68"/>
    <mergeCell ref="BS71:CG71"/>
    <mergeCell ref="CH71:CL71"/>
    <mergeCell ref="CM71:CQ71"/>
    <mergeCell ref="CR71:CV71"/>
    <mergeCell ref="CW71:DA71"/>
    <mergeCell ref="DV71:DZ71"/>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L69:DP69"/>
    <mergeCell ref="DQ69:DU69"/>
    <mergeCell ref="DV69:DZ69"/>
    <mergeCell ref="B70:P70"/>
    <mergeCell ref="Q70:U70"/>
    <mergeCell ref="V70:Z70"/>
    <mergeCell ref="AA70:AE70"/>
    <mergeCell ref="AF70:AJ70"/>
    <mergeCell ref="CH70:CL70"/>
    <mergeCell ref="DG67:DK67"/>
    <mergeCell ref="DL67:DP67"/>
    <mergeCell ref="DB69:DF69"/>
    <mergeCell ref="CR68:CV68"/>
    <mergeCell ref="CM68:CQ68"/>
    <mergeCell ref="AP71:AT71"/>
    <mergeCell ref="AU71:AY71"/>
    <mergeCell ref="AZ71:BD71"/>
    <mergeCell ref="CR70:CV70"/>
    <mergeCell ref="CW70:DA70"/>
    <mergeCell ref="DB70:DF70"/>
    <mergeCell ref="AP70:AT70"/>
    <mergeCell ref="AU70:AY70"/>
    <mergeCell ref="AZ70:BD70"/>
    <mergeCell ref="BS70:CG70"/>
    <mergeCell ref="B71:P71"/>
    <mergeCell ref="Q71:U71"/>
    <mergeCell ref="V71:Z71"/>
    <mergeCell ref="AA71:AE71"/>
    <mergeCell ref="AF71:AJ71"/>
    <mergeCell ref="AK71:AO71"/>
    <mergeCell ref="CW68:DA68"/>
    <mergeCell ref="DB68:DF68"/>
    <mergeCell ref="B69:P69"/>
    <mergeCell ref="Q69:U69"/>
    <mergeCell ref="V69:Z69"/>
    <mergeCell ref="AA69:AE69"/>
    <mergeCell ref="AF69:AJ69"/>
    <mergeCell ref="AK69:AO69"/>
    <mergeCell ref="AK70:AO70"/>
    <mergeCell ref="BS69:CG69"/>
    <mergeCell ref="CH69:CL69"/>
    <mergeCell ref="CM69:CQ69"/>
    <mergeCell ref="CR69:CV69"/>
    <mergeCell ref="CW69:DA69"/>
    <mergeCell ref="AP69:AT69"/>
    <mergeCell ref="AU69:AY69"/>
    <mergeCell ref="AZ69:BD69"/>
    <mergeCell ref="CM70:CQ70"/>
    <mergeCell ref="DG69:DK69"/>
    <mergeCell ref="DV65:DZ65"/>
    <mergeCell ref="A66:P67"/>
    <mergeCell ref="Q66:U67"/>
    <mergeCell ref="V66:Z67"/>
    <mergeCell ref="AA66:AE67"/>
    <mergeCell ref="AF66:AJ67"/>
    <mergeCell ref="AK66:AO67"/>
    <mergeCell ref="AP66:AT67"/>
    <mergeCell ref="B68:P68"/>
    <mergeCell ref="Q68:U68"/>
    <mergeCell ref="V68:Z68"/>
    <mergeCell ref="AA68:AE68"/>
    <mergeCell ref="AF68:AJ68"/>
    <mergeCell ref="AK68:AO68"/>
    <mergeCell ref="CR66:CV66"/>
    <mergeCell ref="BS67:CG67"/>
    <mergeCell ref="CH67:CL67"/>
    <mergeCell ref="CM67:CQ67"/>
    <mergeCell ref="CR67:CV67"/>
    <mergeCell ref="AP68:AT68"/>
    <mergeCell ref="AU68:AY68"/>
    <mergeCell ref="AZ68:BD68"/>
    <mergeCell ref="BS68:CG68"/>
    <mergeCell ref="CH68:CL68"/>
    <mergeCell ref="DG68:DK68"/>
    <mergeCell ref="DL68:DP68"/>
    <mergeCell ref="DQ68:DU68"/>
    <mergeCell ref="AU66:AY67"/>
    <mergeCell ref="AZ66:BD67"/>
    <mergeCell ref="BS66:CG66"/>
    <mergeCell ref="CH66:CL66"/>
    <mergeCell ref="CM66:CQ66"/>
    <mergeCell ref="AF62:AJ62"/>
    <mergeCell ref="AK62:AO62"/>
    <mergeCell ref="AP62:AT62"/>
    <mergeCell ref="AU62:AY62"/>
    <mergeCell ref="AZ62:BD62"/>
    <mergeCell ref="DV67:DZ67"/>
    <mergeCell ref="CW66:DA66"/>
    <mergeCell ref="DB66:DF66"/>
    <mergeCell ref="DG66:DK66"/>
    <mergeCell ref="DL66:DP66"/>
    <mergeCell ref="DQ66:DU66"/>
    <mergeCell ref="DV66:DZ66"/>
    <mergeCell ref="DQ67:DU67"/>
    <mergeCell ref="CW67:DA67"/>
    <mergeCell ref="DB67:DF67"/>
    <mergeCell ref="DL64:DP64"/>
    <mergeCell ref="DQ64:DU64"/>
    <mergeCell ref="DV64:DZ64"/>
    <mergeCell ref="BS65:CG65"/>
    <mergeCell ref="CH65:CL65"/>
    <mergeCell ref="CM65:CQ65"/>
    <mergeCell ref="CR65:CV65"/>
    <mergeCell ref="CW65:DA65"/>
    <mergeCell ref="DB65:DF65"/>
    <mergeCell ref="DG65:DK65"/>
    <mergeCell ref="DL65:DP65"/>
    <mergeCell ref="DQ65:DU65"/>
    <mergeCell ref="DB64:DF64"/>
    <mergeCell ref="DG64:DK64"/>
    <mergeCell ref="CH63:CL63"/>
    <mergeCell ref="CM63:CQ63"/>
    <mergeCell ref="CR63:CV63"/>
    <mergeCell ref="CW63:DA63"/>
    <mergeCell ref="DB63:DF63"/>
    <mergeCell ref="DG63:DK63"/>
    <mergeCell ref="V61:Z61"/>
    <mergeCell ref="BS64:CG64"/>
    <mergeCell ref="CH64:CL64"/>
    <mergeCell ref="CM64:CQ64"/>
    <mergeCell ref="CR64:CV64"/>
    <mergeCell ref="CW64:DA64"/>
    <mergeCell ref="AP63:AT63"/>
    <mergeCell ref="AU63:AY63"/>
    <mergeCell ref="AZ63:BD63"/>
    <mergeCell ref="BE63:BI63"/>
    <mergeCell ref="DV60:DZ60"/>
    <mergeCell ref="AK59:AO59"/>
    <mergeCell ref="AP59:AT59"/>
    <mergeCell ref="AU59:AY59"/>
    <mergeCell ref="AZ59:BD59"/>
    <mergeCell ref="DL60:DP60"/>
    <mergeCell ref="DB60:DF60"/>
    <mergeCell ref="DG60:DK60"/>
    <mergeCell ref="BS59:CG59"/>
    <mergeCell ref="BJ63:BN63"/>
    <mergeCell ref="BS63:CG63"/>
    <mergeCell ref="CR61:CV61"/>
    <mergeCell ref="CW61:DA61"/>
    <mergeCell ref="DB61:DF61"/>
    <mergeCell ref="DG61:DK61"/>
    <mergeCell ref="CH61:CL61"/>
    <mergeCell ref="CM61:CQ61"/>
    <mergeCell ref="DL63:DP63"/>
    <mergeCell ref="DQ63:DU63"/>
    <mergeCell ref="DV63:DZ63"/>
    <mergeCell ref="B62:P62"/>
    <mergeCell ref="Q62:U62"/>
    <mergeCell ref="V62:Z62"/>
    <mergeCell ref="AA62:AE62"/>
    <mergeCell ref="DL62:DP62"/>
    <mergeCell ref="DQ62:DU62"/>
    <mergeCell ref="DV62:DZ62"/>
    <mergeCell ref="BE62:BI62"/>
    <mergeCell ref="BJ62:BN62"/>
    <mergeCell ref="BS62:CG62"/>
    <mergeCell ref="CH62:CL62"/>
    <mergeCell ref="CM62:CQ62"/>
    <mergeCell ref="CR62:CV62"/>
    <mergeCell ref="DV61:DZ61"/>
    <mergeCell ref="B63:P63"/>
    <mergeCell ref="Q63:U63"/>
    <mergeCell ref="V63:Z63"/>
    <mergeCell ref="AA63:AE63"/>
    <mergeCell ref="AF63:AJ63"/>
    <mergeCell ref="AK63:AO63"/>
    <mergeCell ref="CW62:DA62"/>
    <mergeCell ref="DB62:DF62"/>
    <mergeCell ref="DG62:DK62"/>
    <mergeCell ref="AK61:AO61"/>
    <mergeCell ref="AP61:AT61"/>
    <mergeCell ref="CH60:CL60"/>
    <mergeCell ref="CM60:CQ60"/>
    <mergeCell ref="CR60:CV60"/>
    <mergeCell ref="CW60:DA60"/>
    <mergeCell ref="AK60:AO60"/>
    <mergeCell ref="AZ61:BD61"/>
    <mergeCell ref="BE61:BI61"/>
    <mergeCell ref="BS61:CG61"/>
    <mergeCell ref="DQ60:DU60"/>
    <mergeCell ref="B61:P61"/>
    <mergeCell ref="Q61:U61"/>
    <mergeCell ref="AA59:AE59"/>
    <mergeCell ref="AF59:AJ59"/>
    <mergeCell ref="AA61:AE61"/>
    <mergeCell ref="AF61:AJ61"/>
    <mergeCell ref="DL61:DP61"/>
    <mergeCell ref="DQ61:DU61"/>
    <mergeCell ref="AU61:AY61"/>
    <mergeCell ref="AP60:AT60"/>
    <mergeCell ref="AU60:AY60"/>
    <mergeCell ref="AZ60:BD60"/>
    <mergeCell ref="BE60:BI60"/>
    <mergeCell ref="BS60:CG60"/>
    <mergeCell ref="B60:P60"/>
    <mergeCell ref="Q60:U60"/>
    <mergeCell ref="V60:Z60"/>
    <mergeCell ref="AA60:AE60"/>
    <mergeCell ref="AF60:AJ60"/>
    <mergeCell ref="BE59:BI59"/>
    <mergeCell ref="B59:P59"/>
    <mergeCell ref="Q59:U59"/>
    <mergeCell ref="V59:Z59"/>
    <mergeCell ref="DB59:DF59"/>
    <mergeCell ref="DG59:DK59"/>
    <mergeCell ref="DL59:DP59"/>
    <mergeCell ref="DV57:DZ57"/>
    <mergeCell ref="CW57:DA57"/>
    <mergeCell ref="DV58:DZ58"/>
    <mergeCell ref="CR58:CV58"/>
    <mergeCell ref="CW58:DA58"/>
    <mergeCell ref="DB58:DF58"/>
    <mergeCell ref="DG58:DK58"/>
    <mergeCell ref="B58:P58"/>
    <mergeCell ref="Q58:U58"/>
    <mergeCell ref="V58:Z58"/>
    <mergeCell ref="AA58:AE58"/>
    <mergeCell ref="AF58:AJ58"/>
    <mergeCell ref="AK58:AO58"/>
    <mergeCell ref="AP58:AT58"/>
    <mergeCell ref="CH57:CL57"/>
    <mergeCell ref="CM57:CQ57"/>
    <mergeCell ref="CH59:CL59"/>
    <mergeCell ref="CM59:CQ59"/>
    <mergeCell ref="CR59:CV59"/>
    <mergeCell ref="CM58:CQ58"/>
    <mergeCell ref="CR57:CV57"/>
    <mergeCell ref="AP57:AT57"/>
    <mergeCell ref="AU57:AY57"/>
    <mergeCell ref="CW59:DA59"/>
    <mergeCell ref="DQ59:DU59"/>
    <mergeCell ref="DL57:DP57"/>
    <mergeCell ref="DQ57:DU57"/>
    <mergeCell ref="DB57:DF57"/>
    <mergeCell ref="DL58:DP58"/>
    <mergeCell ref="DQ58:DU58"/>
    <mergeCell ref="DV59:DZ59"/>
    <mergeCell ref="B57:P57"/>
    <mergeCell ref="Q57:U57"/>
    <mergeCell ref="V57:Z57"/>
    <mergeCell ref="AA57:AE57"/>
    <mergeCell ref="AF57:AJ57"/>
    <mergeCell ref="BE56:BI56"/>
    <mergeCell ref="DG57:DK57"/>
    <mergeCell ref="AK57:AO57"/>
    <mergeCell ref="AU58:AY58"/>
    <mergeCell ref="AZ58:BD58"/>
    <mergeCell ref="BE58:BI58"/>
    <mergeCell ref="BS58:CG58"/>
    <mergeCell ref="CH58:CL58"/>
    <mergeCell ref="DB56:DF56"/>
    <mergeCell ref="BS56:CG56"/>
    <mergeCell ref="CH56:CL56"/>
    <mergeCell ref="CM56:CQ56"/>
    <mergeCell ref="CR56:CV56"/>
    <mergeCell ref="AZ57:BD57"/>
    <mergeCell ref="BE57:BI57"/>
    <mergeCell ref="BS57:CG57"/>
    <mergeCell ref="AZ56:BD56"/>
    <mergeCell ref="CR55:CV55"/>
    <mergeCell ref="CW55:DA55"/>
    <mergeCell ref="DB55:DF55"/>
    <mergeCell ref="DG55:DK55"/>
    <mergeCell ref="DL55:DP55"/>
    <mergeCell ref="CW56:DA56"/>
    <mergeCell ref="DL56:DP56"/>
    <mergeCell ref="DV55:DZ55"/>
    <mergeCell ref="B56:P56"/>
    <mergeCell ref="Q56:U56"/>
    <mergeCell ref="V56:Z56"/>
    <mergeCell ref="AA56:AE56"/>
    <mergeCell ref="AF56:AJ56"/>
    <mergeCell ref="AK56:AO56"/>
    <mergeCell ref="AP56:AT56"/>
    <mergeCell ref="AU56:AY56"/>
    <mergeCell ref="DG56:DK56"/>
    <mergeCell ref="DQ56:DU56"/>
    <mergeCell ref="DV56:DZ56"/>
    <mergeCell ref="DL54:DP54"/>
    <mergeCell ref="DQ54:DU54"/>
    <mergeCell ref="DV54:DZ54"/>
    <mergeCell ref="B55:P55"/>
    <mergeCell ref="Q55:U55"/>
    <mergeCell ref="V55:Z55"/>
    <mergeCell ref="AA55:AE55"/>
    <mergeCell ref="AF55:AJ55"/>
    <mergeCell ref="AK55:AO55"/>
    <mergeCell ref="AP55:AT55"/>
    <mergeCell ref="DQ55:DU55"/>
    <mergeCell ref="AU55:AY55"/>
    <mergeCell ref="AZ55:BD55"/>
    <mergeCell ref="BE55:BI55"/>
    <mergeCell ref="BS55:CG55"/>
    <mergeCell ref="CH55:CL55"/>
    <mergeCell ref="CM55:CQ55"/>
    <mergeCell ref="B54:P54"/>
    <mergeCell ref="Q54:U54"/>
    <mergeCell ref="V54:Z54"/>
    <mergeCell ref="AA54:AE54"/>
    <mergeCell ref="AF54:AJ54"/>
    <mergeCell ref="AK54:AO54"/>
    <mergeCell ref="AP54:AT54"/>
    <mergeCell ref="AU54:AY54"/>
    <mergeCell ref="AZ54:BD54"/>
    <mergeCell ref="BE54:BI54"/>
    <mergeCell ref="BS54:CG54"/>
    <mergeCell ref="CH54:CL54"/>
    <mergeCell ref="CM54:CQ54"/>
    <mergeCell ref="CR54:CV54"/>
    <mergeCell ref="CW54:DA54"/>
    <mergeCell ref="DB54:DF54"/>
    <mergeCell ref="DG54:DK54"/>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48:P48"/>
    <mergeCell ref="Q48:U48"/>
    <mergeCell ref="V48:Z48"/>
    <mergeCell ref="AA48:AE48"/>
    <mergeCell ref="AF48:AJ48"/>
    <mergeCell ref="AK48:AO48"/>
    <mergeCell ref="AP48:AT48"/>
    <mergeCell ref="AU48:AY48"/>
    <mergeCell ref="AZ48:BD48"/>
    <mergeCell ref="BE48:BI48"/>
    <mergeCell ref="BS48:CG48"/>
    <mergeCell ref="CH48:CL48"/>
    <mergeCell ref="CM48:CQ48"/>
    <mergeCell ref="CR48:CV48"/>
    <mergeCell ref="CW48:DA48"/>
    <mergeCell ref="DB48:DF48"/>
    <mergeCell ref="DG48:DK48"/>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2:P42"/>
    <mergeCell ref="Q42:U42"/>
    <mergeCell ref="V42:Z42"/>
    <mergeCell ref="AA42:AE42"/>
    <mergeCell ref="AF42:AJ42"/>
    <mergeCell ref="AK42:AO42"/>
    <mergeCell ref="AP42:AT42"/>
    <mergeCell ref="AU42:AY42"/>
    <mergeCell ref="AZ42:BD42"/>
    <mergeCell ref="BE42:BI42"/>
    <mergeCell ref="BS42:CG42"/>
    <mergeCell ref="CH42:CL42"/>
    <mergeCell ref="CM42:CQ42"/>
    <mergeCell ref="CR42:CV42"/>
    <mergeCell ref="CW42:DA42"/>
    <mergeCell ref="DB42:DF42"/>
    <mergeCell ref="DG42:DK42"/>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6:P36"/>
    <mergeCell ref="Q36:U36"/>
    <mergeCell ref="V36:Z36"/>
    <mergeCell ref="AA36:AE36"/>
    <mergeCell ref="AF36:AJ36"/>
    <mergeCell ref="AK36:AO36"/>
    <mergeCell ref="AP36:AT36"/>
    <mergeCell ref="AU36:AY36"/>
    <mergeCell ref="AZ36:BD36"/>
    <mergeCell ref="BE36:BI36"/>
    <mergeCell ref="BS36:CG36"/>
    <mergeCell ref="CH36:CL36"/>
    <mergeCell ref="CM36:CQ36"/>
    <mergeCell ref="CR36:CV36"/>
    <mergeCell ref="CW36:DA36"/>
    <mergeCell ref="DB36:DF36"/>
    <mergeCell ref="DG36:DK36"/>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0:P30"/>
    <mergeCell ref="Q30:U30"/>
    <mergeCell ref="V30:Z30"/>
    <mergeCell ref="AA30:AE30"/>
    <mergeCell ref="AF30:AJ30"/>
    <mergeCell ref="AK30:AO30"/>
    <mergeCell ref="AP30:AT30"/>
    <mergeCell ref="AU30:AY30"/>
    <mergeCell ref="AZ30:BD30"/>
    <mergeCell ref="BE30:BI30"/>
    <mergeCell ref="BS30:CG30"/>
    <mergeCell ref="CH30:CL30"/>
    <mergeCell ref="CM30:CQ30"/>
    <mergeCell ref="CR30:CV30"/>
    <mergeCell ref="CW30:DA30"/>
    <mergeCell ref="DB30:DF30"/>
    <mergeCell ref="DG30:DK30"/>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DL28:DP28"/>
    <mergeCell ref="DQ28:DU28"/>
    <mergeCell ref="A26:P27"/>
    <mergeCell ref="Q26:U27"/>
    <mergeCell ref="V26:Z27"/>
    <mergeCell ref="AA26:AE27"/>
    <mergeCell ref="AF26:AJ27"/>
    <mergeCell ref="AK26:AO27"/>
    <mergeCell ref="AP26:AT27"/>
    <mergeCell ref="AU26:AY27"/>
    <mergeCell ref="AZ26:BD27"/>
    <mergeCell ref="BE26:BI27"/>
    <mergeCell ref="BS26:CG26"/>
    <mergeCell ref="CH26:CL26"/>
    <mergeCell ref="CM26:CQ26"/>
    <mergeCell ref="CR26:CV26"/>
    <mergeCell ref="CW26:DA26"/>
    <mergeCell ref="DB26:DF26"/>
    <mergeCell ref="DG26:DK26"/>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0:P20"/>
    <mergeCell ref="Q20:U20"/>
    <mergeCell ref="V20:Z20"/>
    <mergeCell ref="AA20:AE20"/>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B14:DF14"/>
    <mergeCell ref="DG14:DK14"/>
    <mergeCell ref="DL14:DP14"/>
    <mergeCell ref="DQ14:DU14"/>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0:P10"/>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G8:DK8"/>
    <mergeCell ref="DL8:DP8"/>
    <mergeCell ref="DQ8:DU8"/>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AU7:AY7"/>
    <mergeCell ref="BS7:CG7"/>
    <mergeCell ref="CH7:CL7"/>
    <mergeCell ref="CM7:CQ7"/>
    <mergeCell ref="AP8:AT8"/>
    <mergeCell ref="AU8:AY8"/>
    <mergeCell ref="BS8:CG8"/>
    <mergeCell ref="CR7:CV7"/>
    <mergeCell ref="CW7:DA7"/>
    <mergeCell ref="DB7:DF7"/>
    <mergeCell ref="CH8:CL8"/>
    <mergeCell ref="CM8:CQ8"/>
    <mergeCell ref="CR8:CV8"/>
    <mergeCell ref="CW8:DA8"/>
    <mergeCell ref="B8:P8"/>
    <mergeCell ref="Q8:U8"/>
    <mergeCell ref="V8:Z8"/>
    <mergeCell ref="AA8:AE8"/>
    <mergeCell ref="AF8:AJ8"/>
    <mergeCell ref="AK8:AO8"/>
    <mergeCell ref="DB8:DF8"/>
    <mergeCell ref="DV7:DZ7"/>
    <mergeCell ref="DJ2:DO2"/>
    <mergeCell ref="DQ2:DZ2"/>
    <mergeCell ref="A4:AY4"/>
    <mergeCell ref="A5:P6"/>
    <mergeCell ref="Q5:U6"/>
    <mergeCell ref="V5:Z6"/>
    <mergeCell ref="AA5:AE6"/>
    <mergeCell ref="AF5:AJ6"/>
    <mergeCell ref="AK5:AO6"/>
    <mergeCell ref="AP5:AT6"/>
    <mergeCell ref="AU5:AY6"/>
    <mergeCell ref="BQ5:CG6"/>
    <mergeCell ref="CH5:CL6"/>
    <mergeCell ref="CM5:CQ6"/>
    <mergeCell ref="CR5:CV6"/>
    <mergeCell ref="CW5:DA6"/>
    <mergeCell ref="DB5:DF6"/>
    <mergeCell ref="DG5:DK6"/>
    <mergeCell ref="DL5:DP6"/>
    <mergeCell ref="DQ5:DU6"/>
    <mergeCell ref="DV5:DZ6"/>
    <mergeCell ref="B7:P7"/>
    <mergeCell ref="Q7:U7"/>
    <mergeCell ref="V7:Z7"/>
    <mergeCell ref="AA7:AE7"/>
    <mergeCell ref="AF7:AJ7"/>
    <mergeCell ref="DG7:DK7"/>
    <mergeCell ref="DL7:DP7"/>
    <mergeCell ref="DQ7:DU7"/>
    <mergeCell ref="AK7:AO7"/>
    <mergeCell ref="AP7:AT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10"/>
  <sheetViews>
    <sheetView showGridLines="0" view="pageBreakPreview" topLeftCell="AG25" zoomScale="70" zoomScaleNormal="85" zoomScaleSheetLayoutView="70" workbookViewId="0">
      <selection activeCell="DF30" sqref="DF30"/>
    </sheetView>
  </sheetViews>
  <sheetFormatPr defaultColWidth="0" defaultRowHeight="13.5" customHeight="1" zeroHeight="1"/>
  <cols>
    <col min="1" max="120" width="2.75" style="291" customWidth="1"/>
    <col min="121" max="121" width="0" style="290" hidden="1" customWidth="1"/>
    <col min="122" max="16384" width="9" style="290" hidden="1"/>
  </cols>
  <sheetData>
    <row r="1" spans="1:120">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row r="3" spans="1:120"/>
    <row r="4" spans="1:120"/>
    <row r="5" spans="1:120"/>
    <row r="6" spans="1:120"/>
    <row r="7" spans="1:120"/>
    <row r="8" spans="1:120"/>
    <row r="9" spans="1:120"/>
    <row r="10" spans="1:120"/>
    <row r="11" spans="1:120"/>
    <row r="12" spans="1:120"/>
    <row r="13" spans="1:120"/>
    <row r="14" spans="1:120"/>
    <row r="15" spans="1:120"/>
    <row r="16" spans="1:120">
      <c r="DP16" s="290"/>
    </row>
    <row r="17" spans="119:120">
      <c r="DP17" s="290"/>
    </row>
    <row r="18" spans="119:120"/>
    <row r="19" spans="119:120"/>
    <row r="20" spans="119:120">
      <c r="DO20" s="290"/>
      <c r="DP20" s="290"/>
    </row>
    <row r="21" spans="119:120">
      <c r="DP21" s="290"/>
    </row>
    <row r="22" spans="119:120"/>
    <row r="23" spans="119:120">
      <c r="DO23" s="290"/>
      <c r="DP23" s="290"/>
    </row>
    <row r="24" spans="119:120">
      <c r="DP24" s="290"/>
    </row>
    <row r="25" spans="119:120">
      <c r="DP25" s="290"/>
    </row>
    <row r="26" spans="119:120">
      <c r="DO26" s="290"/>
      <c r="DP26" s="290"/>
    </row>
    <row r="27" spans="119:120"/>
    <row r="28" spans="119:120">
      <c r="DO28" s="290"/>
      <c r="DP28" s="290"/>
    </row>
    <row r="29" spans="119:120">
      <c r="DP29" s="290"/>
    </row>
    <row r="30" spans="119:120"/>
    <row r="31" spans="119:120">
      <c r="DO31" s="290"/>
      <c r="DP31" s="290"/>
    </row>
    <row r="32" spans="119:120"/>
    <row r="33" spans="98:120">
      <c r="DO33" s="290"/>
      <c r="DP33" s="290"/>
    </row>
    <row r="34" spans="98:120">
      <c r="DM34" s="290"/>
    </row>
    <row r="35" spans="98:120">
      <c r="CT35" s="290"/>
      <c r="CU35" s="290"/>
      <c r="CV35" s="290"/>
      <c r="CY35" s="290"/>
      <c r="CZ35" s="290"/>
      <c r="DA35" s="290"/>
      <c r="DD35" s="290"/>
      <c r="DE35" s="290"/>
      <c r="DF35" s="290"/>
      <c r="DI35" s="290"/>
      <c r="DJ35" s="290"/>
      <c r="DK35" s="290"/>
      <c r="DM35" s="290"/>
      <c r="DN35" s="290"/>
      <c r="DO35" s="290"/>
      <c r="DP35" s="290"/>
    </row>
    <row r="36" spans="98:120"/>
    <row r="37" spans="98:120">
      <c r="CW37" s="290"/>
      <c r="DB37" s="290"/>
      <c r="DG37" s="290"/>
      <c r="DL37" s="290"/>
      <c r="DP37" s="290"/>
    </row>
    <row r="38" spans="98:120">
      <c r="CT38" s="290"/>
      <c r="CU38" s="290"/>
      <c r="CV38" s="290"/>
      <c r="CW38" s="290"/>
      <c r="CY38" s="290"/>
      <c r="CZ38" s="290"/>
      <c r="DA38" s="290"/>
      <c r="DB38" s="290"/>
      <c r="DD38" s="290"/>
      <c r="DE38" s="290"/>
      <c r="DF38" s="290"/>
      <c r="DG38" s="290"/>
      <c r="DI38" s="290"/>
      <c r="DJ38" s="290"/>
      <c r="DK38" s="290"/>
      <c r="DL38" s="290"/>
      <c r="DN38" s="290"/>
      <c r="DO38" s="290"/>
      <c r="DP38" s="290"/>
    </row>
    <row r="39" spans="98:120"/>
    <row r="40" spans="98:120"/>
    <row r="41" spans="98:120"/>
    <row r="42" spans="98:120"/>
    <row r="43" spans="98:120"/>
    <row r="44" spans="98:120"/>
    <row r="45" spans="98:120"/>
    <row r="46" spans="98:120"/>
    <row r="47" spans="98:120"/>
    <row r="48" spans="98:120"/>
    <row r="49" spans="22:120">
      <c r="DN49" s="290"/>
      <c r="DO49" s="290"/>
      <c r="DP49" s="29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0"/>
      <c r="CS63" s="290"/>
      <c r="CX63" s="290"/>
      <c r="DC63" s="290"/>
      <c r="DH63" s="290"/>
    </row>
    <row r="64" spans="22:120">
      <c r="V64" s="290"/>
    </row>
    <row r="65" spans="15:120">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c r="Q66" s="290"/>
      <c r="S66" s="290"/>
      <c r="U66" s="290"/>
      <c r="DM66" s="290"/>
    </row>
    <row r="67" spans="15:120">
      <c r="O67" s="290"/>
      <c r="P67" s="290"/>
      <c r="R67" s="290"/>
      <c r="T67" s="290"/>
      <c r="Y67" s="290"/>
      <c r="CT67" s="290"/>
      <c r="CV67" s="290"/>
      <c r="CW67" s="290"/>
      <c r="CY67" s="290"/>
      <c r="DA67" s="290"/>
      <c r="DB67" s="290"/>
      <c r="DD67" s="290"/>
      <c r="DF67" s="290"/>
      <c r="DG67" s="290"/>
      <c r="DI67" s="290"/>
      <c r="DK67" s="290"/>
      <c r="DL67" s="290"/>
      <c r="DN67" s="290"/>
      <c r="DO67" s="290"/>
      <c r="DP67" s="290"/>
    </row>
    <row r="68" spans="15:120"/>
    <row r="69" spans="15:120"/>
    <row r="70" spans="15:120"/>
    <row r="71" spans="15:120"/>
    <row r="72" spans="15:120">
      <c r="DP72" s="290"/>
    </row>
    <row r="73" spans="15:120">
      <c r="DP73" s="29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0"/>
      <c r="CX96" s="290"/>
      <c r="DC96" s="290"/>
      <c r="DH96" s="290"/>
    </row>
    <row r="97" spans="24:120">
      <c r="CS97" s="290"/>
      <c r="CX97" s="290"/>
      <c r="DC97" s="290"/>
      <c r="DH97" s="290"/>
      <c r="DP97" s="291" t="s">
        <v>509</v>
      </c>
    </row>
    <row r="98" spans="24:120" hidden="1">
      <c r="CS98" s="290"/>
      <c r="CX98" s="290"/>
      <c r="DC98" s="290"/>
      <c r="DH98" s="290"/>
    </row>
    <row r="99" spans="24:120" hidden="1">
      <c r="CS99" s="290"/>
      <c r="CX99" s="290"/>
      <c r="DC99" s="290"/>
      <c r="DH99" s="290"/>
    </row>
    <row r="100" spans="24:120" hidden="1"/>
    <row r="101" spans="24:120" ht="12" hidden="1" customHeight="1">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c r="CU102" s="290"/>
      <c r="CZ102" s="290"/>
      <c r="DE102" s="290"/>
      <c r="DJ102" s="290"/>
      <c r="DM102" s="290"/>
    </row>
    <row r="103" spans="24:120" hidden="1">
      <c r="CT103" s="290"/>
      <c r="CV103" s="290"/>
      <c r="CW103" s="290"/>
      <c r="CY103" s="290"/>
      <c r="DA103" s="290"/>
      <c r="DB103" s="290"/>
      <c r="DD103" s="290"/>
      <c r="DF103" s="290"/>
      <c r="DG103" s="290"/>
      <c r="DI103" s="290"/>
      <c r="DK103" s="290"/>
      <c r="DL103" s="290"/>
      <c r="DM103" s="290"/>
      <c r="DN103" s="290"/>
      <c r="DO103" s="290"/>
      <c r="DP103" s="290"/>
    </row>
    <row r="104" spans="24:120" hidden="1">
      <c r="CV104" s="290"/>
      <c r="CW104" s="290"/>
      <c r="DA104" s="290"/>
      <c r="DB104" s="290"/>
      <c r="DF104" s="290"/>
      <c r="DG104" s="290"/>
      <c r="DK104" s="290"/>
      <c r="DL104" s="290"/>
      <c r="DN104" s="290"/>
      <c r="DO104" s="290"/>
      <c r="DP104" s="290"/>
    </row>
    <row r="105" spans="24:120" ht="12.75" hidden="1" customHeight="1"/>
    <row r="106" spans="24:120" hidden="1"/>
    <row r="107" spans="24:120" hidden="1"/>
    <row r="108" spans="24:120" hidden="1"/>
    <row r="109" spans="24:120" hidden="1"/>
    <row r="110" spans="24:120" hidden="1"/>
  </sheetData>
  <sheetProtection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103"/>
  <sheetViews>
    <sheetView showGridLines="0" topLeftCell="AC1" zoomScale="70" zoomScaleNormal="70" zoomScaleSheetLayoutView="55" workbookViewId="0"/>
  </sheetViews>
  <sheetFormatPr defaultColWidth="0" defaultRowHeight="13.5" customHeight="1" zeroHeight="1"/>
  <cols>
    <col min="1" max="116" width="2.625" style="291" customWidth="1"/>
    <col min="117" max="16384" width="9" style="290" hidden="1"/>
  </cols>
  <sheetData>
    <row r="1" spans="2:116">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row r="3" spans="2:116"/>
    <row r="4" spans="2:116">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row r="7" spans="2:116"/>
    <row r="8" spans="2:116"/>
    <row r="9" spans="2:116"/>
    <row r="10" spans="2:116"/>
    <row r="11" spans="2:116"/>
    <row r="12" spans="2:116"/>
    <row r="13" spans="2:116"/>
    <row r="14" spans="2:116"/>
    <row r="15" spans="2:116"/>
    <row r="16" spans="2:116"/>
    <row r="17" spans="9:116"/>
    <row r="18" spans="9:116">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row r="20" spans="9:116"/>
    <row r="21" spans="9:116">
      <c r="DL21" s="290"/>
    </row>
    <row r="22" spans="9:116">
      <c r="DI22" s="290"/>
      <c r="DJ22" s="290"/>
      <c r="DK22" s="290"/>
      <c r="DL22" s="290"/>
    </row>
    <row r="23" spans="9:116">
      <c r="CY23" s="290"/>
      <c r="CZ23" s="290"/>
      <c r="DA23" s="290"/>
      <c r="DB23" s="290"/>
      <c r="DC23" s="290"/>
      <c r="DD23" s="290"/>
      <c r="DE23" s="290"/>
      <c r="DF23" s="290"/>
      <c r="DG23" s="290"/>
      <c r="DH23" s="290"/>
      <c r="DI23" s="290"/>
      <c r="DJ23" s="290"/>
      <c r="DK23" s="290"/>
      <c r="DL23" s="290"/>
    </row>
    <row r="24" spans="9:116"/>
    <row r="25" spans="9:116"/>
    <row r="26" spans="9:116"/>
    <row r="27" spans="9:116"/>
    <row r="28" spans="9:116"/>
    <row r="29" spans="9:116"/>
    <row r="30" spans="9:116"/>
    <row r="31" spans="9:116"/>
    <row r="32" spans="9:116"/>
    <row r="33" spans="15:116"/>
    <row r="34" spans="15:116"/>
    <row r="35" spans="15:116">
      <c r="CZ35" s="290"/>
      <c r="DA35" s="290"/>
      <c r="DB35" s="290"/>
      <c r="DC35" s="290"/>
      <c r="DD35" s="290"/>
      <c r="DE35" s="290"/>
      <c r="DF35" s="290"/>
      <c r="DG35" s="290"/>
      <c r="DH35" s="290"/>
      <c r="DI35" s="290"/>
      <c r="DJ35" s="290"/>
      <c r="DK35" s="290"/>
      <c r="DL35" s="290"/>
    </row>
    <row r="36" spans="15:116"/>
    <row r="37" spans="15:116">
      <c r="DL37" s="290"/>
    </row>
    <row r="38" spans="15:116">
      <c r="DI38" s="290"/>
      <c r="DJ38" s="290"/>
      <c r="DK38" s="290"/>
      <c r="DL38" s="290"/>
    </row>
    <row r="39" spans="15:116"/>
    <row r="40" spans="15:116"/>
    <row r="41" spans="15:116"/>
    <row r="42" spans="15:116"/>
    <row r="43" spans="15:116">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c r="DL44" s="290"/>
    </row>
    <row r="45" spans="15:116"/>
    <row r="46" spans="15:116">
      <c r="DA46" s="290"/>
      <c r="DB46" s="290"/>
      <c r="DC46" s="290"/>
      <c r="DD46" s="290"/>
      <c r="DE46" s="290"/>
      <c r="DF46" s="290"/>
      <c r="DG46" s="290"/>
      <c r="DH46" s="290"/>
      <c r="DI46" s="290"/>
      <c r="DJ46" s="290"/>
      <c r="DK46" s="290"/>
      <c r="DL46" s="290"/>
    </row>
    <row r="47" spans="15:116"/>
    <row r="48" spans="15:116"/>
    <row r="49" spans="104:116"/>
    <row r="50" spans="104:116">
      <c r="CZ50" s="290"/>
      <c r="DA50" s="290"/>
      <c r="DB50" s="290"/>
      <c r="DC50" s="290"/>
      <c r="DD50" s="290"/>
      <c r="DE50" s="290"/>
      <c r="DF50" s="290"/>
      <c r="DG50" s="290"/>
      <c r="DH50" s="290"/>
      <c r="DI50" s="290"/>
      <c r="DJ50" s="290"/>
      <c r="DK50" s="290"/>
      <c r="DL50" s="290"/>
    </row>
    <row r="51" spans="104:116"/>
    <row r="52" spans="104:116"/>
    <row r="53" spans="104:116">
      <c r="DL53" s="29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0"/>
      <c r="DD67" s="290"/>
      <c r="DE67" s="290"/>
      <c r="DF67" s="290"/>
      <c r="DG67" s="290"/>
      <c r="DH67" s="290"/>
      <c r="DI67" s="290"/>
      <c r="DJ67" s="290"/>
      <c r="DK67" s="290"/>
      <c r="DL67" s="29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topLeftCell="A25" zoomScale="40" zoomScaleSheetLayoutView="40" workbookViewId="0"/>
  </sheetViews>
  <sheetFormatPr defaultColWidth="0" defaultRowHeight="13.5" customHeight="1" zeroHeight="1"/>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c r="AS1" s="293"/>
      <c r="AT1" s="293"/>
    </row>
    <row r="2" spans="1:46">
      <c r="AS2" s="293"/>
      <c r="AT2" s="293"/>
    </row>
    <row r="3" spans="1:46">
      <c r="AS3" s="293"/>
      <c r="AT3" s="293"/>
    </row>
    <row r="4" spans="1:46">
      <c r="AS4" s="293"/>
      <c r="AT4" s="293"/>
    </row>
    <row r="5" spans="1:46" ht="17.25">
      <c r="A5" s="294" t="s">
        <v>510</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511</v>
      </c>
      <c r="AL6" s="298"/>
      <c r="AM6" s="298"/>
      <c r="AN6" s="298"/>
      <c r="AO6" s="293"/>
      <c r="AP6" s="293"/>
      <c r="AQ6" s="293"/>
      <c r="AR6" s="293"/>
    </row>
    <row r="7" spans="1:46">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185" t="s">
        <v>512</v>
      </c>
      <c r="AP7" s="303"/>
      <c r="AQ7" s="304" t="s">
        <v>513</v>
      </c>
      <c r="AR7" s="305"/>
    </row>
    <row r="8" spans="1:46">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186"/>
      <c r="AP8" s="309" t="s">
        <v>514</v>
      </c>
      <c r="AQ8" s="310" t="s">
        <v>515</v>
      </c>
      <c r="AR8" s="311" t="s">
        <v>516</v>
      </c>
    </row>
    <row r="9" spans="1:46">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187" t="s">
        <v>517</v>
      </c>
      <c r="AL9" s="1188"/>
      <c r="AM9" s="1188"/>
      <c r="AN9" s="1189"/>
      <c r="AO9" s="312">
        <v>1279607</v>
      </c>
      <c r="AP9" s="312">
        <v>89078</v>
      </c>
      <c r="AQ9" s="313">
        <v>87631</v>
      </c>
      <c r="AR9" s="314">
        <v>1.7</v>
      </c>
    </row>
    <row r="10" spans="1:46">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187" t="s">
        <v>518</v>
      </c>
      <c r="AL10" s="1188"/>
      <c r="AM10" s="1188"/>
      <c r="AN10" s="1189"/>
      <c r="AO10" s="315">
        <v>188507</v>
      </c>
      <c r="AP10" s="315">
        <v>13123</v>
      </c>
      <c r="AQ10" s="316">
        <v>8917</v>
      </c>
      <c r="AR10" s="317">
        <v>47.2</v>
      </c>
    </row>
    <row r="11" spans="1:46" ht="13.5" customHeight="1">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187" t="s">
        <v>519</v>
      </c>
      <c r="AL11" s="1188"/>
      <c r="AM11" s="1188"/>
      <c r="AN11" s="1189"/>
      <c r="AO11" s="315">
        <v>299162</v>
      </c>
      <c r="AP11" s="315">
        <v>20826</v>
      </c>
      <c r="AQ11" s="316">
        <v>14700</v>
      </c>
      <c r="AR11" s="317">
        <v>41.7</v>
      </c>
    </row>
    <row r="12" spans="1:46" ht="13.5" customHeight="1">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187" t="s">
        <v>520</v>
      </c>
      <c r="AL12" s="1188"/>
      <c r="AM12" s="1188"/>
      <c r="AN12" s="1189"/>
      <c r="AO12" s="315" t="s">
        <v>521</v>
      </c>
      <c r="AP12" s="315" t="s">
        <v>521</v>
      </c>
      <c r="AQ12" s="316">
        <v>667</v>
      </c>
      <c r="AR12" s="317" t="s">
        <v>521</v>
      </c>
    </row>
    <row r="13" spans="1:46" ht="13.5" customHeight="1">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187" t="s">
        <v>522</v>
      </c>
      <c r="AL13" s="1188"/>
      <c r="AM13" s="1188"/>
      <c r="AN13" s="1189"/>
      <c r="AO13" s="315" t="s">
        <v>521</v>
      </c>
      <c r="AP13" s="315" t="s">
        <v>521</v>
      </c>
      <c r="AQ13" s="316" t="s">
        <v>521</v>
      </c>
      <c r="AR13" s="317" t="s">
        <v>521</v>
      </c>
    </row>
    <row r="14" spans="1:46" ht="13.5" customHeight="1">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187" t="s">
        <v>523</v>
      </c>
      <c r="AL14" s="1188"/>
      <c r="AM14" s="1188"/>
      <c r="AN14" s="1189"/>
      <c r="AO14" s="315">
        <v>50892</v>
      </c>
      <c r="AP14" s="315">
        <v>3543</v>
      </c>
      <c r="AQ14" s="316">
        <v>4134</v>
      </c>
      <c r="AR14" s="317">
        <v>-14.3</v>
      </c>
    </row>
    <row r="15" spans="1:46" ht="13.5" customHeight="1">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187" t="s">
        <v>524</v>
      </c>
      <c r="AL15" s="1188"/>
      <c r="AM15" s="1188"/>
      <c r="AN15" s="1189"/>
      <c r="AO15" s="315">
        <v>27602</v>
      </c>
      <c r="AP15" s="315">
        <v>1921</v>
      </c>
      <c r="AQ15" s="316">
        <v>2222</v>
      </c>
      <c r="AR15" s="317">
        <v>-13.5</v>
      </c>
    </row>
    <row r="16" spans="1:46">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170" t="s">
        <v>525</v>
      </c>
      <c r="AL16" s="1171"/>
      <c r="AM16" s="1171"/>
      <c r="AN16" s="1172"/>
      <c r="AO16" s="315">
        <v>-121899</v>
      </c>
      <c r="AP16" s="315">
        <v>-8486</v>
      </c>
      <c r="AQ16" s="316">
        <v>-8178</v>
      </c>
      <c r="AR16" s="317">
        <v>3.8</v>
      </c>
    </row>
    <row r="17" spans="1:46">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170" t="s">
        <v>187</v>
      </c>
      <c r="AL17" s="1171"/>
      <c r="AM17" s="1171"/>
      <c r="AN17" s="1172"/>
      <c r="AO17" s="315">
        <v>1723871</v>
      </c>
      <c r="AP17" s="315">
        <v>120005</v>
      </c>
      <c r="AQ17" s="316">
        <v>110093</v>
      </c>
      <c r="AR17" s="317">
        <v>9</v>
      </c>
    </row>
    <row r="18" spans="1:46">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526</v>
      </c>
      <c r="AL19" s="293"/>
      <c r="AM19" s="293"/>
      <c r="AN19" s="293"/>
      <c r="AO19" s="293"/>
      <c r="AP19" s="293"/>
      <c r="AQ19" s="293"/>
      <c r="AR19" s="293"/>
    </row>
    <row r="20" spans="1:46">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527</v>
      </c>
      <c r="AP20" s="323" t="s">
        <v>528</v>
      </c>
      <c r="AQ20" s="324" t="s">
        <v>529</v>
      </c>
      <c r="AR20" s="325"/>
    </row>
    <row r="21" spans="1:46" s="331" customFormat="1">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173" t="s">
        <v>530</v>
      </c>
      <c r="AL21" s="1174"/>
      <c r="AM21" s="1174"/>
      <c r="AN21" s="1175"/>
      <c r="AO21" s="327">
        <v>10.86</v>
      </c>
      <c r="AP21" s="328">
        <v>10.38</v>
      </c>
      <c r="AQ21" s="329">
        <v>0.48</v>
      </c>
      <c r="AR21" s="298"/>
      <c r="AS21" s="330"/>
      <c r="AT21" s="326"/>
    </row>
    <row r="22" spans="1:46" s="331" customFormat="1">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173" t="s">
        <v>531</v>
      </c>
      <c r="AL22" s="1174"/>
      <c r="AM22" s="1174"/>
      <c r="AN22" s="1175"/>
      <c r="AO22" s="332">
        <v>96.4</v>
      </c>
      <c r="AP22" s="333">
        <v>96.6</v>
      </c>
      <c r="AQ22" s="334">
        <v>-0.2</v>
      </c>
      <c r="AR22" s="318"/>
      <c r="AS22" s="330"/>
      <c r="AT22" s="326"/>
    </row>
    <row r="23" spans="1:46" s="331" customFormat="1">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c r="A26" s="298" t="s">
        <v>532</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c r="A27" s="339"/>
      <c r="AO27" s="293"/>
      <c r="AP27" s="293"/>
      <c r="AQ27" s="293"/>
      <c r="AR27" s="293"/>
      <c r="AS27" s="293"/>
      <c r="AT27" s="293"/>
    </row>
    <row r="28" spans="1:46" ht="17.25">
      <c r="A28" s="294" t="s">
        <v>533</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534</v>
      </c>
      <c r="AL29" s="298"/>
      <c r="AM29" s="298"/>
      <c r="AN29" s="298"/>
      <c r="AO29" s="293"/>
      <c r="AP29" s="293"/>
      <c r="AQ29" s="293"/>
      <c r="AR29" s="293"/>
      <c r="AS29" s="341"/>
    </row>
    <row r="30" spans="1:46">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185" t="s">
        <v>512</v>
      </c>
      <c r="AP30" s="303"/>
      <c r="AQ30" s="304" t="s">
        <v>513</v>
      </c>
      <c r="AR30" s="305"/>
    </row>
    <row r="31" spans="1:46">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186"/>
      <c r="AP31" s="309" t="s">
        <v>514</v>
      </c>
      <c r="AQ31" s="310" t="s">
        <v>515</v>
      </c>
      <c r="AR31" s="311" t="s">
        <v>516</v>
      </c>
    </row>
    <row r="32" spans="1:46" ht="27" customHeight="1">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179" t="s">
        <v>535</v>
      </c>
      <c r="AL32" s="1180"/>
      <c r="AM32" s="1180"/>
      <c r="AN32" s="1181"/>
      <c r="AO32" s="342">
        <v>357350</v>
      </c>
      <c r="AP32" s="342">
        <v>24876</v>
      </c>
      <c r="AQ32" s="343">
        <v>55141</v>
      </c>
      <c r="AR32" s="344">
        <v>-54.9</v>
      </c>
    </row>
    <row r="33" spans="1:46" ht="13.5" customHeight="1">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179" t="s">
        <v>536</v>
      </c>
      <c r="AL33" s="1180"/>
      <c r="AM33" s="1180"/>
      <c r="AN33" s="1181"/>
      <c r="AO33" s="342" t="s">
        <v>521</v>
      </c>
      <c r="AP33" s="342" t="s">
        <v>521</v>
      </c>
      <c r="AQ33" s="343" t="s">
        <v>521</v>
      </c>
      <c r="AR33" s="344" t="s">
        <v>521</v>
      </c>
    </row>
    <row r="34" spans="1:46" ht="27" customHeight="1">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179" t="s">
        <v>537</v>
      </c>
      <c r="AL34" s="1180"/>
      <c r="AM34" s="1180"/>
      <c r="AN34" s="1181"/>
      <c r="AO34" s="342" t="s">
        <v>521</v>
      </c>
      <c r="AP34" s="342" t="s">
        <v>521</v>
      </c>
      <c r="AQ34" s="343">
        <v>3</v>
      </c>
      <c r="AR34" s="344" t="s">
        <v>521</v>
      </c>
    </row>
    <row r="35" spans="1:46" ht="27" customHeight="1">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179" t="s">
        <v>538</v>
      </c>
      <c r="AL35" s="1180"/>
      <c r="AM35" s="1180"/>
      <c r="AN35" s="1181"/>
      <c r="AO35" s="342">
        <v>286306</v>
      </c>
      <c r="AP35" s="342">
        <v>19931</v>
      </c>
      <c r="AQ35" s="343">
        <v>21916</v>
      </c>
      <c r="AR35" s="344">
        <v>-9.1</v>
      </c>
    </row>
    <row r="36" spans="1:46" ht="27" customHeight="1">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179" t="s">
        <v>539</v>
      </c>
      <c r="AL36" s="1180"/>
      <c r="AM36" s="1180"/>
      <c r="AN36" s="1181"/>
      <c r="AO36" s="342">
        <v>13453</v>
      </c>
      <c r="AP36" s="342">
        <v>937</v>
      </c>
      <c r="AQ36" s="343">
        <v>3784</v>
      </c>
      <c r="AR36" s="344">
        <v>-75.2</v>
      </c>
    </row>
    <row r="37" spans="1:46" ht="13.5" customHeight="1">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179" t="s">
        <v>540</v>
      </c>
      <c r="AL37" s="1180"/>
      <c r="AM37" s="1180"/>
      <c r="AN37" s="1181"/>
      <c r="AO37" s="342">
        <v>9392</v>
      </c>
      <c r="AP37" s="342">
        <v>654</v>
      </c>
      <c r="AQ37" s="343">
        <v>1115</v>
      </c>
      <c r="AR37" s="344">
        <v>-41.3</v>
      </c>
    </row>
    <row r="38" spans="1:46" ht="27" customHeight="1">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176" t="s">
        <v>541</v>
      </c>
      <c r="AL38" s="1177"/>
      <c r="AM38" s="1177"/>
      <c r="AN38" s="1178"/>
      <c r="AO38" s="345" t="s">
        <v>521</v>
      </c>
      <c r="AP38" s="345" t="s">
        <v>521</v>
      </c>
      <c r="AQ38" s="346">
        <v>2</v>
      </c>
      <c r="AR38" s="334" t="s">
        <v>521</v>
      </c>
      <c r="AS38" s="341"/>
    </row>
    <row r="39" spans="1:46">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176" t="s">
        <v>542</v>
      </c>
      <c r="AL39" s="1177"/>
      <c r="AM39" s="1177"/>
      <c r="AN39" s="1178"/>
      <c r="AO39" s="342" t="s">
        <v>521</v>
      </c>
      <c r="AP39" s="342" t="s">
        <v>521</v>
      </c>
      <c r="AQ39" s="343">
        <v>-1435</v>
      </c>
      <c r="AR39" s="344" t="s">
        <v>521</v>
      </c>
      <c r="AS39" s="341"/>
    </row>
    <row r="40" spans="1:46" ht="27" customHeight="1">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179" t="s">
        <v>543</v>
      </c>
      <c r="AL40" s="1180"/>
      <c r="AM40" s="1180"/>
      <c r="AN40" s="1181"/>
      <c r="AO40" s="342">
        <v>-250612</v>
      </c>
      <c r="AP40" s="342">
        <v>-17446</v>
      </c>
      <c r="AQ40" s="343">
        <v>-54229</v>
      </c>
      <c r="AR40" s="344">
        <v>-67.8</v>
      </c>
      <c r="AS40" s="341"/>
    </row>
    <row r="41" spans="1:46">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182" t="s">
        <v>299</v>
      </c>
      <c r="AL41" s="1183"/>
      <c r="AM41" s="1183"/>
      <c r="AN41" s="1184"/>
      <c r="AO41" s="342">
        <v>415889</v>
      </c>
      <c r="AP41" s="342">
        <v>28952</v>
      </c>
      <c r="AQ41" s="343">
        <v>26298</v>
      </c>
      <c r="AR41" s="344">
        <v>10.1</v>
      </c>
      <c r="AS41" s="341"/>
    </row>
    <row r="42" spans="1:46">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544</v>
      </c>
      <c r="AL42" s="293"/>
      <c r="AM42" s="293"/>
      <c r="AN42" s="293"/>
      <c r="AO42" s="293"/>
      <c r="AP42" s="293"/>
      <c r="AQ42" s="318"/>
      <c r="AR42" s="318"/>
      <c r="AS42" s="341"/>
    </row>
    <row r="43" spans="1:46">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c r="A47" s="351" t="s">
        <v>545</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546</v>
      </c>
      <c r="AL48" s="352"/>
      <c r="AM48" s="352"/>
      <c r="AN48" s="352"/>
      <c r="AO48" s="352"/>
      <c r="AP48" s="352"/>
      <c r="AQ48" s="353"/>
      <c r="AR48" s="352"/>
    </row>
    <row r="49" spans="1:44" ht="13.5" customHeight="1">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190" t="s">
        <v>512</v>
      </c>
      <c r="AN49" s="1192" t="s">
        <v>547</v>
      </c>
      <c r="AO49" s="1193"/>
      <c r="AP49" s="1193"/>
      <c r="AQ49" s="1193"/>
      <c r="AR49" s="1194"/>
    </row>
    <row r="50" spans="1:44">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191"/>
      <c r="AN50" s="358" t="s">
        <v>548</v>
      </c>
      <c r="AO50" s="359" t="s">
        <v>549</v>
      </c>
      <c r="AP50" s="360" t="s">
        <v>550</v>
      </c>
      <c r="AQ50" s="361" t="s">
        <v>551</v>
      </c>
      <c r="AR50" s="362" t="s">
        <v>552</v>
      </c>
    </row>
    <row r="51" spans="1:44">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553</v>
      </c>
      <c r="AL51" s="355"/>
      <c r="AM51" s="363">
        <v>1353548</v>
      </c>
      <c r="AN51" s="364">
        <v>94588</v>
      </c>
      <c r="AO51" s="365">
        <v>101.8</v>
      </c>
      <c r="AP51" s="366">
        <v>158564</v>
      </c>
      <c r="AQ51" s="367">
        <v>49.9</v>
      </c>
      <c r="AR51" s="368">
        <v>51.9</v>
      </c>
    </row>
    <row r="52" spans="1:44">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554</v>
      </c>
      <c r="AM52" s="371">
        <v>1055337</v>
      </c>
      <c r="AN52" s="372">
        <v>73748</v>
      </c>
      <c r="AO52" s="373">
        <v>116.3</v>
      </c>
      <c r="AP52" s="374">
        <v>48412</v>
      </c>
      <c r="AQ52" s="375">
        <v>-3.1</v>
      </c>
      <c r="AR52" s="376">
        <v>119.4</v>
      </c>
    </row>
    <row r="53" spans="1:44">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555</v>
      </c>
      <c r="AL53" s="355"/>
      <c r="AM53" s="363">
        <v>526881</v>
      </c>
      <c r="AN53" s="364">
        <v>36786</v>
      </c>
      <c r="AO53" s="365">
        <v>-61.1</v>
      </c>
      <c r="AP53" s="366">
        <v>106092</v>
      </c>
      <c r="AQ53" s="367">
        <v>-33.1</v>
      </c>
      <c r="AR53" s="368">
        <v>-28</v>
      </c>
    </row>
    <row r="54" spans="1:44">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554</v>
      </c>
      <c r="AM54" s="371">
        <v>380204</v>
      </c>
      <c r="AN54" s="372">
        <v>26545</v>
      </c>
      <c r="AO54" s="373">
        <v>-64</v>
      </c>
      <c r="AP54" s="374">
        <v>44299</v>
      </c>
      <c r="AQ54" s="375">
        <v>-8.5</v>
      </c>
      <c r="AR54" s="376">
        <v>-55.5</v>
      </c>
    </row>
    <row r="55" spans="1:44">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556</v>
      </c>
      <c r="AL55" s="355"/>
      <c r="AM55" s="363">
        <v>558825</v>
      </c>
      <c r="AN55" s="364">
        <v>39177</v>
      </c>
      <c r="AO55" s="365">
        <v>6.5</v>
      </c>
      <c r="AP55" s="366">
        <v>78903</v>
      </c>
      <c r="AQ55" s="367">
        <v>-25.6</v>
      </c>
      <c r="AR55" s="368">
        <v>32.1</v>
      </c>
    </row>
    <row r="56" spans="1:44">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554</v>
      </c>
      <c r="AM56" s="371">
        <v>349335</v>
      </c>
      <c r="AN56" s="372">
        <v>24491</v>
      </c>
      <c r="AO56" s="373">
        <v>-7.7</v>
      </c>
      <c r="AP56" s="374">
        <v>49201</v>
      </c>
      <c r="AQ56" s="375">
        <v>11.1</v>
      </c>
      <c r="AR56" s="376">
        <v>-18.8</v>
      </c>
    </row>
    <row r="57" spans="1:44">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557</v>
      </c>
      <c r="AL57" s="355"/>
      <c r="AM57" s="363">
        <v>368280</v>
      </c>
      <c r="AN57" s="364">
        <v>25702</v>
      </c>
      <c r="AO57" s="365">
        <v>-34.4</v>
      </c>
      <c r="AP57" s="366">
        <v>82993</v>
      </c>
      <c r="AQ57" s="367">
        <v>5.2</v>
      </c>
      <c r="AR57" s="368">
        <v>-39.6</v>
      </c>
    </row>
    <row r="58" spans="1:44">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554</v>
      </c>
      <c r="AM58" s="371">
        <v>168740</v>
      </c>
      <c r="AN58" s="372">
        <v>11776</v>
      </c>
      <c r="AO58" s="373">
        <v>-51.9</v>
      </c>
      <c r="AP58" s="374">
        <v>46787</v>
      </c>
      <c r="AQ58" s="375">
        <v>-4.9000000000000004</v>
      </c>
      <c r="AR58" s="376">
        <v>-47</v>
      </c>
    </row>
    <row r="59" spans="1:44">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558</v>
      </c>
      <c r="AL59" s="355"/>
      <c r="AM59" s="363">
        <v>385885</v>
      </c>
      <c r="AN59" s="364">
        <v>26863</v>
      </c>
      <c r="AO59" s="365">
        <v>4.5</v>
      </c>
      <c r="AP59" s="366">
        <v>108252</v>
      </c>
      <c r="AQ59" s="367">
        <v>30.4</v>
      </c>
      <c r="AR59" s="368">
        <v>-25.9</v>
      </c>
    </row>
    <row r="60" spans="1:44">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554</v>
      </c>
      <c r="AM60" s="371">
        <v>280996</v>
      </c>
      <c r="AN60" s="372">
        <v>19561</v>
      </c>
      <c r="AO60" s="373">
        <v>66.099999999999994</v>
      </c>
      <c r="AP60" s="374">
        <v>50321</v>
      </c>
      <c r="AQ60" s="375">
        <v>7.6</v>
      </c>
      <c r="AR60" s="376">
        <v>58.5</v>
      </c>
    </row>
    <row r="61" spans="1:44">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559</v>
      </c>
      <c r="AL61" s="377"/>
      <c r="AM61" s="378">
        <v>638684</v>
      </c>
      <c r="AN61" s="379">
        <v>44623</v>
      </c>
      <c r="AO61" s="380">
        <v>3.5</v>
      </c>
      <c r="AP61" s="381">
        <v>106961</v>
      </c>
      <c r="AQ61" s="382">
        <v>5.4</v>
      </c>
      <c r="AR61" s="368">
        <v>-1.9</v>
      </c>
    </row>
    <row r="62" spans="1:44">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554</v>
      </c>
      <c r="AM62" s="371">
        <v>446922</v>
      </c>
      <c r="AN62" s="372">
        <v>31224</v>
      </c>
      <c r="AO62" s="373">
        <v>11.8</v>
      </c>
      <c r="AP62" s="374">
        <v>47804</v>
      </c>
      <c r="AQ62" s="375">
        <v>0.4</v>
      </c>
      <c r="AR62" s="376">
        <v>11.4</v>
      </c>
    </row>
    <row r="63" spans="1:44">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c r="AK67" s="293"/>
      <c r="AL67" s="293"/>
      <c r="AM67" s="293"/>
      <c r="AN67" s="293"/>
      <c r="AO67" s="293"/>
      <c r="AP67" s="293"/>
      <c r="AQ67" s="293"/>
      <c r="AR67" s="293"/>
      <c r="AS67" s="293"/>
      <c r="AT67" s="293"/>
    </row>
    <row r="68" spans="1:46" ht="13.5" hidden="1" customHeight="1">
      <c r="AK68" s="293"/>
      <c r="AL68" s="293"/>
      <c r="AM68" s="293"/>
      <c r="AN68" s="293"/>
      <c r="AO68" s="293"/>
      <c r="AP68" s="293"/>
      <c r="AQ68" s="293"/>
      <c r="AR68" s="293"/>
    </row>
    <row r="69" spans="1:46" ht="13.5" hidden="1" customHeight="1">
      <c r="AK69" s="293"/>
      <c r="AL69" s="293"/>
      <c r="AM69" s="293"/>
      <c r="AN69" s="293"/>
      <c r="AO69" s="293"/>
      <c r="AP69" s="293"/>
      <c r="AQ69" s="293"/>
      <c r="AR69" s="293"/>
    </row>
    <row r="70" spans="1:46" hidden="1">
      <c r="AK70" s="293"/>
      <c r="AL70" s="293"/>
      <c r="AM70" s="293"/>
      <c r="AN70" s="293"/>
      <c r="AO70" s="293"/>
      <c r="AP70" s="293"/>
      <c r="AQ70" s="293"/>
      <c r="AR70" s="293"/>
    </row>
    <row r="71" spans="1:46" hidden="1">
      <c r="AK71" s="293"/>
      <c r="AL71" s="293"/>
      <c r="AM71" s="293"/>
      <c r="AN71" s="293"/>
      <c r="AO71" s="293"/>
      <c r="AP71" s="293"/>
      <c r="AQ71" s="293"/>
      <c r="AR71" s="293"/>
    </row>
    <row r="72" spans="1:46" hidden="1">
      <c r="AK72" s="293"/>
      <c r="AL72" s="293"/>
      <c r="AM72" s="293"/>
      <c r="AN72" s="293"/>
      <c r="AO72" s="293"/>
      <c r="AP72" s="293"/>
      <c r="AQ72" s="293"/>
      <c r="AR72" s="293"/>
    </row>
    <row r="73" spans="1:46" hidden="1">
      <c r="AK73" s="293"/>
      <c r="AL73" s="293"/>
      <c r="AM73" s="293"/>
      <c r="AN73" s="293"/>
      <c r="AO73" s="293"/>
      <c r="AP73" s="293"/>
      <c r="AQ73" s="293"/>
      <c r="AR73" s="293"/>
    </row>
    <row r="74" spans="1:46" hidden="1"/>
  </sheetData>
  <sheetProtection sheet="1" objects="1" scenarios="1"/>
  <mergeCells count="25">
    <mergeCell ref="AM49:AM50"/>
    <mergeCell ref="AN49:AR49"/>
    <mergeCell ref="AO30:AO31"/>
    <mergeCell ref="AK32:AN32"/>
    <mergeCell ref="AK33:AN33"/>
    <mergeCell ref="AK34:AN34"/>
    <mergeCell ref="AK35:AN35"/>
    <mergeCell ref="AK36:AN36"/>
    <mergeCell ref="AK41:AN41"/>
    <mergeCell ref="AK22:AN22"/>
    <mergeCell ref="AK37:AN37"/>
    <mergeCell ref="AK38:AN38"/>
    <mergeCell ref="AO7:AO8"/>
    <mergeCell ref="AK9:AN9"/>
    <mergeCell ref="AK10:AN10"/>
    <mergeCell ref="AK11:AN11"/>
    <mergeCell ref="AK12:AN12"/>
    <mergeCell ref="AK13:AN13"/>
    <mergeCell ref="AK14:AN14"/>
    <mergeCell ref="AK15:AN15"/>
    <mergeCell ref="AK16:AN16"/>
    <mergeCell ref="AK17:AN17"/>
    <mergeCell ref="AK21:AN21"/>
    <mergeCell ref="AK39:AN39"/>
    <mergeCell ref="AK40:AN40"/>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32"/>
  <sheetViews>
    <sheetView showGridLines="0" topLeftCell="AF93" zoomScale="70" zoomScaleNormal="70" zoomScaleSheetLayoutView="55" workbookViewId="0"/>
  </sheetViews>
  <sheetFormatPr defaultColWidth="0" defaultRowHeight="13.5" customHeight="1" zeroHeight="1"/>
  <cols>
    <col min="1" max="125" width="2.5" style="291" customWidth="1"/>
    <col min="126" max="16384" width="9" style="290" hidden="1"/>
  </cols>
  <sheetData>
    <row r="1" spans="2:125"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c r="B2" s="290"/>
      <c r="DG2" s="290"/>
    </row>
    <row r="3" spans="2:12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row r="5" spans="2:125"/>
    <row r="6" spans="2:125"/>
    <row r="7" spans="2:125"/>
    <row r="8" spans="2:125"/>
    <row r="9" spans="2:125">
      <c r="DU9" s="290"/>
    </row>
    <row r="10" spans="2:125"/>
    <row r="11" spans="2:125"/>
    <row r="12" spans="2:125"/>
    <row r="13" spans="2:125"/>
    <row r="14" spans="2:125"/>
    <row r="15" spans="2:125"/>
    <row r="16" spans="2:125"/>
    <row r="17" spans="125:125">
      <c r="DU17" s="290"/>
    </row>
    <row r="18" spans="125:125"/>
    <row r="19" spans="125:125"/>
    <row r="20" spans="125:125">
      <c r="DU20" s="290"/>
    </row>
    <row r="21" spans="125:125">
      <c r="DU21" s="290"/>
    </row>
    <row r="22" spans="125:125"/>
    <row r="23" spans="125:125"/>
    <row r="24" spans="125:125"/>
    <row r="25" spans="125:125"/>
    <row r="26" spans="125:125"/>
    <row r="27" spans="125:125"/>
    <row r="28" spans="125:125">
      <c r="DU28" s="290"/>
    </row>
    <row r="29" spans="125:125"/>
    <row r="30" spans="125:125"/>
    <row r="31" spans="125:125"/>
    <row r="32" spans="125:125"/>
    <row r="33" spans="2:125">
      <c r="B33" s="290"/>
      <c r="G33" s="290"/>
      <c r="I33" s="290"/>
    </row>
    <row r="34" spans="2:125">
      <c r="C34" s="290"/>
      <c r="P34" s="290"/>
      <c r="DE34" s="290"/>
      <c r="DH34" s="290"/>
    </row>
    <row r="35" spans="2:125">
      <c r="D35" s="290"/>
      <c r="E35" s="290"/>
      <c r="DG35" s="290"/>
      <c r="DJ35" s="290"/>
      <c r="DP35" s="290"/>
      <c r="DQ35" s="290"/>
      <c r="DR35" s="290"/>
      <c r="DS35" s="290"/>
      <c r="DT35" s="290"/>
      <c r="DU35" s="290"/>
    </row>
    <row r="36" spans="2:12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c r="DU37" s="290"/>
    </row>
    <row r="38" spans="2:125">
      <c r="DT38" s="290"/>
      <c r="DU38" s="290"/>
    </row>
    <row r="39" spans="2:125"/>
    <row r="40" spans="2:125">
      <c r="DH40" s="290"/>
    </row>
    <row r="41" spans="2:125">
      <c r="DE41" s="290"/>
    </row>
    <row r="42" spans="2:125">
      <c r="DG42" s="290"/>
      <c r="DJ42" s="290"/>
    </row>
    <row r="43" spans="2:12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c r="DU44" s="290"/>
    </row>
    <row r="45" spans="2:125"/>
    <row r="46" spans="2:125"/>
    <row r="47" spans="2:125"/>
    <row r="48" spans="2:125">
      <c r="DT48" s="290"/>
      <c r="DU48" s="290"/>
    </row>
    <row r="49" spans="120:125">
      <c r="DU49" s="290"/>
    </row>
    <row r="50" spans="120:125">
      <c r="DU50" s="290"/>
    </row>
    <row r="51" spans="120:125">
      <c r="DP51" s="290"/>
      <c r="DQ51" s="290"/>
      <c r="DR51" s="290"/>
      <c r="DS51" s="290"/>
      <c r="DT51" s="290"/>
      <c r="DU51" s="290"/>
    </row>
    <row r="52" spans="120:125"/>
    <row r="53" spans="120:125"/>
    <row r="54" spans="120:125">
      <c r="DU54" s="290"/>
    </row>
    <row r="55" spans="120:125"/>
    <row r="56" spans="120:125"/>
    <row r="57" spans="120:125"/>
    <row r="58" spans="120:125">
      <c r="DU58" s="290"/>
    </row>
    <row r="59" spans="120:125"/>
    <row r="60" spans="120:125"/>
    <row r="61" spans="120:125"/>
    <row r="62" spans="120:125"/>
    <row r="63" spans="120:125">
      <c r="DU63" s="290"/>
    </row>
    <row r="64" spans="120:125">
      <c r="DT64" s="290"/>
      <c r="DU64" s="290"/>
    </row>
    <row r="65" spans="123:125"/>
    <row r="66" spans="123:125"/>
    <row r="67" spans="123:125"/>
    <row r="68" spans="123:125"/>
    <row r="69" spans="123:125">
      <c r="DS69" s="290"/>
      <c r="DT69" s="290"/>
      <c r="DU69" s="290"/>
    </row>
    <row r="70" spans="123:125"/>
    <row r="71" spans="123:125"/>
    <row r="72" spans="123:125"/>
    <row r="73" spans="123:125"/>
    <row r="74" spans="123:125"/>
    <row r="75" spans="123:125"/>
    <row r="76" spans="123:125"/>
    <row r="77" spans="123:125"/>
    <row r="78" spans="123:125"/>
    <row r="79" spans="123:125"/>
    <row r="80" spans="123:125"/>
    <row r="81" spans="116:125"/>
    <row r="82" spans="116:125">
      <c r="DL82" s="290"/>
    </row>
    <row r="83" spans="116:125">
      <c r="DM83" s="290"/>
      <c r="DN83" s="290"/>
      <c r="DO83" s="290"/>
      <c r="DP83" s="290"/>
      <c r="DQ83" s="290"/>
      <c r="DR83" s="290"/>
      <c r="DS83" s="290"/>
      <c r="DT83" s="290"/>
      <c r="DU83" s="290"/>
    </row>
    <row r="84" spans="116:125"/>
    <row r="85" spans="116:125"/>
    <row r="86" spans="116:125"/>
    <row r="87" spans="116:125"/>
    <row r="88" spans="116:125">
      <c r="DU88" s="290"/>
    </row>
    <row r="89" spans="116:125"/>
    <row r="90" spans="116:125"/>
    <row r="91" spans="116:125"/>
    <row r="92" spans="116:125" ht="13.5" customHeight="1"/>
    <row r="93" spans="116:125" ht="13.5" customHeight="1"/>
    <row r="94" spans="116:125" ht="13.5" customHeight="1">
      <c r="DS94" s="290"/>
      <c r="DT94" s="290"/>
      <c r="DU94" s="290"/>
    </row>
    <row r="95" spans="116:125" ht="13.5" customHeight="1">
      <c r="DU95" s="290"/>
    </row>
    <row r="96" spans="116:125" ht="13.5" customHeight="1"/>
    <row r="97" spans="124:125" ht="13.5" customHeight="1"/>
    <row r="98" spans="124:125" ht="13.5" customHeight="1"/>
    <row r="99" spans="124:125" ht="13.5" customHeight="1"/>
    <row r="100" spans="124:125" ht="13.5" customHeight="1"/>
    <row r="101" spans="124:125" ht="13.5" customHeight="1">
      <c r="DU101" s="290"/>
    </row>
    <row r="102" spans="124:125" ht="13.5" customHeight="1"/>
    <row r="103" spans="124:125" ht="13.5" customHeight="1"/>
    <row r="104" spans="124:125" ht="13.5" customHeight="1">
      <c r="DT104" s="290"/>
      <c r="DU104" s="29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0" t="s">
        <v>561</v>
      </c>
    </row>
    <row r="117" spans="125:125" ht="13.5" hidden="1" customHeight="1"/>
    <row r="118" spans="125:125" ht="13.5" hidden="1" customHeight="1"/>
    <row r="119" spans="125:125" ht="13.5" hidden="1" customHeight="1"/>
    <row r="120" spans="125:125" ht="13.5" hidden="1" customHeight="1"/>
    <row r="121" spans="125:125" ht="13.5" hidden="1" customHeight="1">
      <c r="DU121" s="29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32"/>
  <sheetViews>
    <sheetView showGridLines="0" topLeftCell="A98" zoomScale="70" zoomScaleNormal="70" zoomScaleSheetLayoutView="55" workbookViewId="0"/>
  </sheetViews>
  <sheetFormatPr defaultColWidth="0" defaultRowHeight="13.5" customHeight="1" zeroHeight="1"/>
  <cols>
    <col min="1" max="125" width="2.5" style="291" customWidth="1"/>
    <col min="126" max="142" width="0" style="290" hidden="1" customWidth="1"/>
    <col min="143" max="16384" width="9" style="290" hidden="1"/>
  </cols>
  <sheetData>
    <row r="1" spans="1:125" ht="13.5" customHeight="1">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c r="B2" s="290"/>
      <c r="T2" s="290"/>
    </row>
    <row r="3" spans="1:12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0"/>
      <c r="G33" s="290"/>
      <c r="I33" s="290"/>
    </row>
    <row r="34" spans="2:125">
      <c r="C34" s="290"/>
      <c r="P34" s="290"/>
      <c r="R34" s="290"/>
      <c r="U34" s="290"/>
    </row>
    <row r="35" spans="2:12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c r="F36" s="290"/>
      <c r="H36" s="290"/>
      <c r="J36" s="290"/>
      <c r="K36" s="290"/>
      <c r="L36" s="290"/>
      <c r="M36" s="290"/>
      <c r="N36" s="290"/>
      <c r="O36" s="290"/>
      <c r="Q36" s="290"/>
      <c r="S36" s="290"/>
      <c r="V36" s="290"/>
    </row>
    <row r="37" spans="2:125"/>
    <row r="38" spans="2:125"/>
    <row r="39" spans="2:125"/>
    <row r="40" spans="2:125">
      <c r="U40" s="290"/>
    </row>
    <row r="41" spans="2:125">
      <c r="R41" s="290"/>
    </row>
    <row r="42" spans="2:12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c r="Q43" s="290"/>
      <c r="S43" s="290"/>
      <c r="V43" s="29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1" t="s">
        <v>562</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3"/>
  <sheetViews>
    <sheetView showGridLines="0" topLeftCell="A25" zoomScale="55" zoomScaleNormal="5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563</v>
      </c>
      <c r="G46" s="8" t="s">
        <v>564</v>
      </c>
      <c r="H46" s="8" t="s">
        <v>565</v>
      </c>
      <c r="I46" s="8" t="s">
        <v>566</v>
      </c>
      <c r="J46" s="9" t="s">
        <v>567</v>
      </c>
    </row>
    <row r="47" spans="2:10" ht="57.75" customHeight="1">
      <c r="B47" s="10"/>
      <c r="C47" s="1195" t="s">
        <v>3</v>
      </c>
      <c r="D47" s="1195"/>
      <c r="E47" s="1196"/>
      <c r="F47" s="11">
        <v>11.44</v>
      </c>
      <c r="G47" s="12">
        <v>11.41</v>
      </c>
      <c r="H47" s="12">
        <v>10.79</v>
      </c>
      <c r="I47" s="12">
        <v>9.8699999999999992</v>
      </c>
      <c r="J47" s="13">
        <v>9.0500000000000007</v>
      </c>
    </row>
    <row r="48" spans="2:10" ht="57.75" customHeight="1">
      <c r="B48" s="14"/>
      <c r="C48" s="1197" t="s">
        <v>4</v>
      </c>
      <c r="D48" s="1197"/>
      <c r="E48" s="1198"/>
      <c r="F48" s="15">
        <v>5.83</v>
      </c>
      <c r="G48" s="16">
        <v>7.66</v>
      </c>
      <c r="H48" s="16">
        <v>6.86</v>
      </c>
      <c r="I48" s="16">
        <v>8.18</v>
      </c>
      <c r="J48" s="17">
        <v>10.43</v>
      </c>
    </row>
    <row r="49" spans="2:10" ht="57.75" customHeight="1" thickBot="1">
      <c r="B49" s="18"/>
      <c r="C49" s="1199" t="s">
        <v>5</v>
      </c>
      <c r="D49" s="1199"/>
      <c r="E49" s="1200"/>
      <c r="F49" s="19" t="s">
        <v>568</v>
      </c>
      <c r="G49" s="20">
        <v>1.85</v>
      </c>
      <c r="H49" s="20" t="s">
        <v>569</v>
      </c>
      <c r="I49" s="20">
        <v>0.37</v>
      </c>
      <c r="J49" s="21">
        <v>0.91</v>
      </c>
    </row>
    <row r="50" spans="2:10" ht="13.5" customHeight="1"/>
    <row r="51" spans="2:10" ht="13.5" hidden="1" customHeight="1"/>
    <row r="52" spans="2:10" ht="13.5" hidden="1" customHeight="1"/>
    <row r="53" spans="2:10" ht="13.5" hidden="1" customHeight="1"/>
  </sheetData>
  <sheetProtection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2020-03-05T01:20:15Z</cp:lastPrinted>
  <dcterms:created xsi:type="dcterms:W3CDTF">2020-02-10T03:36:41Z</dcterms:created>
  <dcterms:modified xsi:type="dcterms:W3CDTF">2021-10-19T00:03:58Z</dcterms:modified>
  <cp:category/>
</cp:coreProperties>
</file>